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720" yWindow="3720" windowWidth="20730" windowHeight="11385"/>
  </bookViews>
  <sheets>
    <sheet name="Summary 8_14" sheetId="4" r:id="rId1"/>
  </sheets>
  <definedNames>
    <definedName name="_xlnm.Print_Titles" localSheetId="0">'Summary 8_14'!$1:$7</definedName>
    <definedName name="Z_2032E116_F14F_4819_93AF_B38671A1987C_.wvu.Rows" localSheetId="0" hidden="1">'Summary 8_14'!$126:$127</definedName>
    <definedName name="Z_5E64D254_4A2C_4DD7_9E25_B1C0953E196C_.wvu.Rows" localSheetId="0" hidden="1">'Summary 8_14'!$126:$127</definedName>
    <definedName name="Z_DE830168_2C5B_4CB9_BD9D_CF41CF6C2F67_.wvu.Cols" localSheetId="0" hidden="1">'Summary 8_14'!#REF!</definedName>
    <definedName name="Z_DE830168_2C5B_4CB9_BD9D_CF41CF6C2F67_.wvu.Rows" localSheetId="0" hidden="1">'Summary 8_14'!$126:$127</definedName>
    <definedName name="Z_F9E69E4A_BB80_4066_A86D_48859827F884_.wvu.Cols" localSheetId="0" hidden="1">'Summary 8_14'!#REF!</definedName>
    <definedName name="Z_F9E69E4A_BB80_4066_A86D_48859827F884_.wvu.Rows" localSheetId="0" hidden="1">'Summary 8_14'!$126:$127</definedName>
  </definedNames>
  <calcPr calcId="191029"/>
  <customWorkbookViews>
    <customWorkbookView name="Program A 10 Years" guid="{5E64D254-4A2C-4DD7-9E25-B1C0953E196C}" maximized="1" windowWidth="1020" windowHeight="635" activeSheetId="4"/>
    <customWorkbookView name="Program A 5 Years" guid="{DE830168-2C5B-4CB9-BD9D-CF41CF6C2F67}" maximized="1" windowWidth="1020" windowHeight="635" activeSheetId="4"/>
    <customWorkbookView name="Example 10 Years" guid="{2032E116-F14F-4819-93AF-B38671A1987C}" maximized="1" windowWidth="1020" windowHeight="608" activeSheetId="1"/>
    <customWorkbookView name="Example 5 Years" guid="{F9E69E4A-BB80-4066-A86D-48859827F884}" maximized="1" windowWidth="1020" windowHeight="608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4"/>
  <c r="J25"/>
  <c r="K25" s="1"/>
  <c r="H75"/>
  <c r="H77"/>
  <c r="H76"/>
  <c r="J76"/>
  <c r="K76" s="1"/>
  <c r="H74"/>
  <c r="J83"/>
  <c r="K83"/>
  <c r="L83" s="1"/>
  <c r="M83" s="1"/>
  <c r="J84"/>
  <c r="K84"/>
  <c r="L84" s="1"/>
  <c r="M84" s="1"/>
  <c r="J85"/>
  <c r="K85"/>
  <c r="L85" s="1"/>
  <c r="M85" s="1"/>
  <c r="J86"/>
  <c r="K86"/>
  <c r="L86" s="1"/>
  <c r="M86" s="1"/>
  <c r="J87"/>
  <c r="K87"/>
  <c r="L87" s="1"/>
  <c r="M87" s="1"/>
  <c r="H81"/>
  <c r="J81"/>
  <c r="K81"/>
  <c r="I70"/>
  <c r="I71"/>
  <c r="H70"/>
  <c r="H71"/>
  <c r="H168" s="1"/>
  <c r="H170" s="1"/>
  <c r="H174" s="1"/>
  <c r="I41"/>
  <c r="I42"/>
  <c r="I43"/>
  <c r="I48"/>
  <c r="I49"/>
  <c r="I54"/>
  <c r="I55"/>
  <c r="I60"/>
  <c r="I61"/>
  <c r="I66"/>
  <c r="I67"/>
  <c r="I101"/>
  <c r="I155" s="1"/>
  <c r="J20"/>
  <c r="J141" s="1"/>
  <c r="K20"/>
  <c r="K141" s="1"/>
  <c r="L20"/>
  <c r="L141" s="1"/>
  <c r="M20"/>
  <c r="M104" s="1"/>
  <c r="H88"/>
  <c r="J88" s="1"/>
  <c r="J75"/>
  <c r="K75"/>
  <c r="L75" s="1"/>
  <c r="H35"/>
  <c r="J29"/>
  <c r="K29" s="1"/>
  <c r="L29" s="1"/>
  <c r="M29" s="1"/>
  <c r="J50"/>
  <c r="J62"/>
  <c r="H41"/>
  <c r="H47"/>
  <c r="H53"/>
  <c r="H57" s="1"/>
  <c r="H59"/>
  <c r="H63"/>
  <c r="H65"/>
  <c r="J41"/>
  <c r="J42"/>
  <c r="J47"/>
  <c r="J51" s="1"/>
  <c r="J48"/>
  <c r="J49"/>
  <c r="J53"/>
  <c r="J57" s="1"/>
  <c r="J54"/>
  <c r="J59"/>
  <c r="J60"/>
  <c r="J61"/>
  <c r="J65"/>
  <c r="J69"/>
  <c r="J66"/>
  <c r="K41"/>
  <c r="K45" s="1"/>
  <c r="K42"/>
  <c r="K47"/>
  <c r="K51" s="1"/>
  <c r="K48"/>
  <c r="K53"/>
  <c r="K54"/>
  <c r="K59"/>
  <c r="K63" s="1"/>
  <c r="K60"/>
  <c r="K65"/>
  <c r="K69" s="1"/>
  <c r="K66"/>
  <c r="L41"/>
  <c r="L45"/>
  <c r="L47"/>
  <c r="L53"/>
  <c r="L57"/>
  <c r="L59"/>
  <c r="L65"/>
  <c r="L69" s="1"/>
  <c r="M41"/>
  <c r="M45"/>
  <c r="M42"/>
  <c r="M47"/>
  <c r="M51"/>
  <c r="M48"/>
  <c r="M53"/>
  <c r="M54"/>
  <c r="M59"/>
  <c r="M63"/>
  <c r="M60"/>
  <c r="M65"/>
  <c r="M66"/>
  <c r="H20"/>
  <c r="H141" s="1"/>
  <c r="J112"/>
  <c r="J114"/>
  <c r="L104"/>
  <c r="J104"/>
  <c r="K112"/>
  <c r="K114"/>
  <c r="L112"/>
  <c r="L114" s="1"/>
  <c r="M112"/>
  <c r="M114"/>
  <c r="L154"/>
  <c r="M154"/>
  <c r="H82"/>
  <c r="H89" s="1"/>
  <c r="H91" s="1"/>
  <c r="H93" s="1"/>
  <c r="H97" s="1"/>
  <c r="J82"/>
  <c r="K82" s="1"/>
  <c r="J35"/>
  <c r="F45"/>
  <c r="F51"/>
  <c r="F57"/>
  <c r="F71"/>
  <c r="F63"/>
  <c r="F69"/>
  <c r="F89"/>
  <c r="F91"/>
  <c r="F78"/>
  <c r="F99"/>
  <c r="F20"/>
  <c r="F154"/>
  <c r="F131"/>
  <c r="M35"/>
  <c r="F26"/>
  <c r="F35"/>
  <c r="L35"/>
  <c r="K35"/>
  <c r="J70"/>
  <c r="J71" s="1"/>
  <c r="H104"/>
  <c r="J63"/>
  <c r="J26"/>
  <c r="H60"/>
  <c r="H48"/>
  <c r="J67"/>
  <c r="J68"/>
  <c r="J55"/>
  <c r="J56"/>
  <c r="L60"/>
  <c r="L48"/>
  <c r="M67"/>
  <c r="M68"/>
  <c r="M61"/>
  <c r="M62"/>
  <c r="M55"/>
  <c r="M56"/>
  <c r="M49"/>
  <c r="M50"/>
  <c r="H66"/>
  <c r="H54"/>
  <c r="H42"/>
  <c r="K67"/>
  <c r="K68"/>
  <c r="K61"/>
  <c r="K62"/>
  <c r="K55"/>
  <c r="K56"/>
  <c r="K49"/>
  <c r="K50"/>
  <c r="L66"/>
  <c r="L54"/>
  <c r="L42"/>
  <c r="F126"/>
  <c r="F121"/>
  <c r="H99"/>
  <c r="M69"/>
  <c r="M57"/>
  <c r="K44"/>
  <c r="M44"/>
  <c r="M43"/>
  <c r="J44"/>
  <c r="J43"/>
  <c r="H50"/>
  <c r="H49"/>
  <c r="H62"/>
  <c r="H61"/>
  <c r="L56"/>
  <c r="L55"/>
  <c r="L68"/>
  <c r="L67"/>
  <c r="K43"/>
  <c r="H56"/>
  <c r="H55"/>
  <c r="H68"/>
  <c r="H67"/>
  <c r="H69"/>
  <c r="L50"/>
  <c r="L49"/>
  <c r="L62"/>
  <c r="L61"/>
  <c r="L63"/>
  <c r="K57"/>
  <c r="H51"/>
  <c r="L51"/>
  <c r="J45"/>
  <c r="H44"/>
  <c r="L44"/>
  <c r="H43"/>
  <c r="H45"/>
  <c r="L43"/>
  <c r="H112"/>
  <c r="H114"/>
  <c r="J74"/>
  <c r="J77"/>
  <c r="J78" s="1"/>
  <c r="J172" s="1"/>
  <c r="I143"/>
  <c r="K154"/>
  <c r="F93"/>
  <c r="F97" s="1"/>
  <c r="F106" s="1"/>
  <c r="F168"/>
  <c r="F170" s="1"/>
  <c r="F174" s="1"/>
  <c r="L81"/>
  <c r="K74"/>
  <c r="J169"/>
  <c r="H131"/>
  <c r="H78"/>
  <c r="H172" s="1"/>
  <c r="H126"/>
  <c r="J154"/>
  <c r="H169"/>
  <c r="K104"/>
  <c r="H154"/>
  <c r="H121"/>
  <c r="M141"/>
  <c r="L74"/>
  <c r="M74"/>
  <c r="M75" l="1"/>
  <c r="M77" s="1"/>
  <c r="M78" s="1"/>
  <c r="F125"/>
  <c r="F127" s="1"/>
  <c r="F130"/>
  <c r="F132" s="1"/>
  <c r="F155"/>
  <c r="F120"/>
  <c r="F122" s="1"/>
  <c r="J168"/>
  <c r="J170" s="1"/>
  <c r="J174" s="1"/>
  <c r="L82"/>
  <c r="M82" s="1"/>
  <c r="L76"/>
  <c r="M76" s="1"/>
  <c r="K77"/>
  <c r="K78" s="1"/>
  <c r="K172" s="1"/>
  <c r="K26"/>
  <c r="K169" s="1"/>
  <c r="K70"/>
  <c r="K71" s="1"/>
  <c r="L25"/>
  <c r="H142"/>
  <c r="H145" s="1"/>
  <c r="H101"/>
  <c r="J99"/>
  <c r="J89"/>
  <c r="J91" s="1"/>
  <c r="J93" s="1"/>
  <c r="J97" s="1"/>
  <c r="K88"/>
  <c r="K89" s="1"/>
  <c r="K91" s="1"/>
  <c r="M81"/>
  <c r="J142" l="1"/>
  <c r="J145" s="1"/>
  <c r="J101"/>
  <c r="M25"/>
  <c r="L70"/>
  <c r="L71" s="1"/>
  <c r="L26"/>
  <c r="L77"/>
  <c r="K168"/>
  <c r="K170" s="1"/>
  <c r="K174" s="1"/>
  <c r="K93"/>
  <c r="K97" s="1"/>
  <c r="H106"/>
  <c r="H143"/>
  <c r="H146" s="1"/>
  <c r="H155"/>
  <c r="H156" s="1"/>
  <c r="L169"/>
  <c r="L88"/>
  <c r="K99"/>
  <c r="L78"/>
  <c r="L172" s="1"/>
  <c r="M70" l="1"/>
  <c r="M71" s="1"/>
  <c r="M26"/>
  <c r="M169" s="1"/>
  <c r="L99"/>
  <c r="M88"/>
  <c r="L89"/>
  <c r="L91" s="1"/>
  <c r="H157"/>
  <c r="J155"/>
  <c r="J156" s="1"/>
  <c r="J143"/>
  <c r="J146" s="1"/>
  <c r="J106"/>
  <c r="K142"/>
  <c r="K145" s="1"/>
  <c r="K101"/>
  <c r="L168"/>
  <c r="L170" s="1"/>
  <c r="L174" s="1"/>
  <c r="L93"/>
  <c r="L97" s="1"/>
  <c r="J157" l="1"/>
  <c r="L142"/>
  <c r="L145" s="1"/>
  <c r="L101"/>
  <c r="K106"/>
  <c r="K143"/>
  <c r="K146" s="1"/>
  <c r="K155"/>
  <c r="K156" s="1"/>
  <c r="M168"/>
  <c r="M170" s="1"/>
  <c r="M174" s="1"/>
  <c r="M99"/>
  <c r="M172"/>
  <c r="M89"/>
  <c r="M91" s="1"/>
  <c r="M93" s="1"/>
  <c r="M97" s="1"/>
  <c r="M142" l="1"/>
  <c r="M145" s="1"/>
  <c r="M101"/>
  <c r="K157"/>
  <c r="L156"/>
  <c r="L157" s="1"/>
  <c r="L106"/>
  <c r="L143"/>
  <c r="L146" s="1"/>
  <c r="L155"/>
  <c r="M155" l="1"/>
  <c r="M156" s="1"/>
  <c r="M106"/>
  <c r="H137" s="1"/>
  <c r="M143"/>
  <c r="M146" s="1"/>
  <c r="H125"/>
  <c r="H127" s="1"/>
  <c r="H130"/>
  <c r="H132" s="1"/>
  <c r="H120"/>
  <c r="H122" s="1"/>
  <c r="M157" l="1"/>
  <c r="F156"/>
  <c r="F157"/>
  <c r="H159" l="1"/>
</calcChain>
</file>

<file path=xl/sharedStrings.xml><?xml version="1.0" encoding="utf-8"?>
<sst xmlns="http://schemas.openxmlformats.org/spreadsheetml/2006/main" count="175" uniqueCount="111">
  <si>
    <t>START DATE:</t>
  </si>
  <si>
    <t>CAPITAL INVESTMENTS</t>
  </si>
  <si>
    <t xml:space="preserve"> </t>
  </si>
  <si>
    <t>CURRENT /</t>
  </si>
  <si>
    <t>BASE</t>
  </si>
  <si>
    <t>PRIOR YR.</t>
  </si>
  <si>
    <t>FUNDING</t>
  </si>
  <si>
    <t>FUTURE FUNDING</t>
  </si>
  <si>
    <t>Equipment - Medical</t>
  </si>
  <si>
    <t>Equipment - Non-Medical</t>
  </si>
  <si>
    <t>Furnishings</t>
  </si>
  <si>
    <t>Information Systems</t>
  </si>
  <si>
    <t>Contingency</t>
  </si>
  <si>
    <t>FTEs</t>
  </si>
  <si>
    <t>Gross Charges</t>
  </si>
  <si>
    <t>Total Salaries &amp; Benefits</t>
  </si>
  <si>
    <t>OTHER EXPENSES:</t>
  </si>
  <si>
    <t>Medical Supplies</t>
  </si>
  <si>
    <t>Total Expenses</t>
  </si>
  <si>
    <t>TOTAL SALARIES &amp; EXPENSES</t>
  </si>
  <si>
    <t>CONTRIBUTION MARGIN</t>
  </si>
  <si>
    <t>Average Net Revenue per Unit (patient, visit, etc.)</t>
  </si>
  <si>
    <t>Average Variable Cost per Unit</t>
  </si>
  <si>
    <t>Unit Contribution Margin</t>
  </si>
  <si>
    <t>Fixed Expenses</t>
  </si>
  <si>
    <t>Breakeven Point (# of units)</t>
  </si>
  <si>
    <t>NET PRESENT VALUE ANALYSIS</t>
  </si>
  <si>
    <t>NPV Variance to Investment Discounted @ 6%</t>
  </si>
  <si>
    <t>Present Value of Capital Investments</t>
  </si>
  <si>
    <t>NPV Variance to Investment @ 6%</t>
  </si>
  <si>
    <t>NPV Variance to Investment Discounted @ 8%</t>
  </si>
  <si>
    <t>NPV Variance to Investment @ 8%</t>
  </si>
  <si>
    <t>Payback Period (years, months)</t>
  </si>
  <si>
    <t>PRIOR</t>
  </si>
  <si>
    <t>Medicare</t>
  </si>
  <si>
    <t>Medicaid</t>
  </si>
  <si>
    <t>Blue Cross/MMO</t>
  </si>
  <si>
    <t>Commercial</t>
  </si>
  <si>
    <t>Add:  Depreciation</t>
  </si>
  <si>
    <t xml:space="preserve">Less:  </t>
  </si>
  <si>
    <t>SALARIES &amp; BENEFITS:</t>
  </si>
  <si>
    <t>Initial &amp; Incremental Capital Investment</t>
  </si>
  <si>
    <t>Total FTEs</t>
  </si>
  <si>
    <t>Employee</t>
  </si>
  <si>
    <t>Charity</t>
  </si>
  <si>
    <t>CAPITAL SUMMARY SCHEDULE</t>
  </si>
  <si>
    <t>Total Capital Required</t>
  </si>
  <si>
    <t>Less:  Funded from Current Reserves</t>
  </si>
  <si>
    <t>TOTAL FUNDED VIA CAPITAL REQUEST</t>
  </si>
  <si>
    <t>PAYBACK PERIOD - TOTAL CAPITAL REQUIRED</t>
  </si>
  <si>
    <t>PATIENT / PROCEDURE VOLUME</t>
  </si>
  <si>
    <t>IRR</t>
  </si>
  <si>
    <t>CAPITAL FUNDS REQUIRED:</t>
  </si>
  <si>
    <t>Total Capital Funds Required</t>
  </si>
  <si>
    <t>Current</t>
  </si>
  <si>
    <t>Year 2</t>
  </si>
  <si>
    <t>Year 3</t>
  </si>
  <si>
    <t>Year 4</t>
  </si>
  <si>
    <t>Year 5</t>
  </si>
  <si>
    <t>Bad Debt</t>
  </si>
  <si>
    <t>Contractuals</t>
  </si>
  <si>
    <t>Indirect Expenses</t>
  </si>
  <si>
    <t>NET INCOME</t>
  </si>
  <si>
    <t>NPV Variance to Investment Discounted @ 10%</t>
  </si>
  <si>
    <t>NPV Variance to Investment @ 10%</t>
  </si>
  <si>
    <t>INTERNAL RATE OF RETURN (IRR) &amp; ANNUAL RETURN ON INVESTMENT (ROI)</t>
  </si>
  <si>
    <t>Capital Investment</t>
  </si>
  <si>
    <t>ROI</t>
  </si>
  <si>
    <t>Annual ROI (based on Net Income)</t>
  </si>
  <si>
    <t>Present Value of Cash Flows</t>
  </si>
  <si>
    <t>Medicare Net Net Revenue</t>
  </si>
  <si>
    <t>Medicaid Net Net Revenue</t>
  </si>
  <si>
    <t>Blue Cross/MMO Net Net Revenue</t>
  </si>
  <si>
    <t>Commercial Net Net Revenue</t>
  </si>
  <si>
    <t>Employee Net Net Revenue</t>
  </si>
  <si>
    <t>Annual ROI (based on Cash Flow)</t>
  </si>
  <si>
    <t>Construction / Renovation 1</t>
  </si>
  <si>
    <t>INCREMENTAL STATISTICAL FORECAST</t>
  </si>
  <si>
    <t>INCREMENTAL PROJECTED FINANCIAL STATEMENTS</t>
  </si>
  <si>
    <t>NET INCOME BREAKEVEN ANALYSIS</t>
  </si>
  <si>
    <t>Cash Flows</t>
  </si>
  <si>
    <t>Net Income</t>
  </si>
  <si>
    <t>Cash Flow</t>
  </si>
  <si>
    <t>CASH FLOW BEFORE CAPITAL INVESTMENT</t>
  </si>
  <si>
    <t>CASH FLOW AFTER CAPITAL INVESTMENT</t>
  </si>
  <si>
    <t xml:space="preserve">  Initial &amp; Incremental Capital Investment</t>
  </si>
  <si>
    <t>PROGRAM:</t>
  </si>
  <si>
    <t>Year 1</t>
  </si>
  <si>
    <t>Other Supplies</t>
  </si>
  <si>
    <t>Purchased Services</t>
  </si>
  <si>
    <t>Licenses, Taxes &amp; Other</t>
  </si>
  <si>
    <t>Bldg &amp; Equipment Rent</t>
  </si>
  <si>
    <t>Utilities</t>
  </si>
  <si>
    <t>Depreciation and Amortization</t>
  </si>
  <si>
    <t>ESTIMATED NET REVENUE PER PROCEDURE</t>
  </si>
  <si>
    <t>Benefits (20% of Salaries)</t>
  </si>
  <si>
    <t>NET REVENUE</t>
  </si>
  <si>
    <t>Manager</t>
  </si>
  <si>
    <t>Per Unit Cost</t>
  </si>
  <si>
    <t xml:space="preserve">January 1st </t>
  </si>
  <si>
    <t>Marketing Costs</t>
  </si>
  <si>
    <t>Hourly Salary</t>
  </si>
  <si>
    <t>Scheduling/Reception</t>
  </si>
  <si>
    <t xml:space="preserve">Total Net Revenue </t>
  </si>
  <si>
    <t>MRI Net Revenue</t>
  </si>
  <si>
    <t>Specimens</t>
  </si>
  <si>
    <t>Total Specimen Volume</t>
  </si>
  <si>
    <t xml:space="preserve">Specimens </t>
  </si>
  <si>
    <t>Lab Technologist</t>
  </si>
  <si>
    <t>Local Hospital Lab</t>
  </si>
  <si>
    <t>TEAM 5: LOCAL HOSPITAL LAB PROPOSAL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</si>
</sst>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8"/>
      <name val="Arial"/>
    </font>
    <font>
      <sz val="8"/>
      <name val="Arial"/>
    </font>
    <font>
      <b/>
      <sz val="12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5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164" fontId="3" fillId="2" borderId="1" xfId="2" applyNumberFormat="1" applyFont="1" applyFill="1" applyBorder="1" applyProtection="1">
      <protection locked="0"/>
    </xf>
    <xf numFmtId="164" fontId="3" fillId="2" borderId="1" xfId="2" applyNumberFormat="1" applyFont="1" applyFill="1" applyBorder="1" applyAlignment="1" applyProtection="1">
      <protection locked="0"/>
    </xf>
    <xf numFmtId="164" fontId="3" fillId="2" borderId="0" xfId="2" applyNumberFormat="1" applyFont="1" applyFill="1" applyBorder="1" applyProtection="1">
      <protection locked="0"/>
    </xf>
    <xf numFmtId="164" fontId="3" fillId="2" borderId="0" xfId="2" applyNumberFormat="1" applyFont="1" applyFill="1" applyBorder="1" applyAlignment="1" applyProtection="1">
      <protection locked="0"/>
    </xf>
    <xf numFmtId="165" fontId="3" fillId="2" borderId="0" xfId="1" applyNumberFormat="1" applyFont="1" applyFill="1" applyProtection="1">
      <protection locked="0"/>
    </xf>
    <xf numFmtId="43" fontId="3" fillId="2" borderId="0" xfId="1" applyNumberFormat="1" applyFont="1" applyFill="1" applyProtection="1">
      <protection locked="0"/>
    </xf>
    <xf numFmtId="165" fontId="3" fillId="2" borderId="2" xfId="1" applyNumberFormat="1" applyFont="1" applyFill="1" applyBorder="1" applyProtection="1">
      <protection locked="0"/>
    </xf>
    <xf numFmtId="165" fontId="3" fillId="2" borderId="2" xfId="0" applyNumberFormat="1" applyFont="1" applyFill="1" applyBorder="1" applyProtection="1">
      <protection locked="0"/>
    </xf>
    <xf numFmtId="10" fontId="5" fillId="0" borderId="0" xfId="0" applyNumberFormat="1" applyFont="1"/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164" fontId="3" fillId="2" borderId="3" xfId="2" applyNumberFormat="1" applyFont="1" applyFill="1" applyBorder="1" applyProtection="1"/>
    <xf numFmtId="0" fontId="5" fillId="3" borderId="4" xfId="0" applyNumberFormat="1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43" fontId="3" fillId="2" borderId="0" xfId="1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42" fontId="3" fillId="5" borderId="0" xfId="3" applyNumberFormat="1" applyFill="1" applyBorder="1"/>
    <xf numFmtId="42" fontId="0" fillId="5" borderId="0" xfId="0" applyNumberFormat="1" applyFill="1"/>
    <xf numFmtId="0" fontId="0" fillId="5" borderId="0" xfId="0" applyFill="1"/>
    <xf numFmtId="0" fontId="2" fillId="5" borderId="0" xfId="3" applyNumberFormat="1" applyFont="1" applyFill="1" applyAlignment="1">
      <alignment horizontal="left" indent="1"/>
    </xf>
    <xf numFmtId="0" fontId="3" fillId="5" borderId="0" xfId="0" applyFont="1" applyFill="1" applyProtection="1"/>
    <xf numFmtId="0" fontId="3" fillId="5" borderId="0" xfId="0" applyFont="1" applyFill="1" applyAlignment="1" applyProtection="1"/>
    <xf numFmtId="0" fontId="4" fillId="5" borderId="0" xfId="0" applyFont="1" applyFill="1" applyProtection="1"/>
    <xf numFmtId="0" fontId="3" fillId="5" borderId="3" xfId="0" applyFont="1" applyFill="1" applyBorder="1" applyAlignment="1" applyProtection="1"/>
    <xf numFmtId="0" fontId="4" fillId="5" borderId="0" xfId="0" applyFont="1" applyFill="1" applyProtection="1">
      <protection locked="0"/>
    </xf>
    <xf numFmtId="0" fontId="3" fillId="5" borderId="0" xfId="0" applyFont="1" applyFill="1" applyBorder="1" applyAlignment="1" applyProtection="1"/>
    <xf numFmtId="49" fontId="3" fillId="5" borderId="0" xfId="0" applyNumberFormat="1" applyFont="1" applyFill="1" applyBorder="1" applyAlignment="1" applyProtection="1"/>
    <xf numFmtId="0" fontId="3" fillId="5" borderId="0" xfId="0" applyFont="1" applyFill="1" applyAlignment="1" applyProtection="1">
      <protection locked="0"/>
    </xf>
    <xf numFmtId="0" fontId="5" fillId="5" borderId="7" xfId="0" applyFont="1" applyFill="1" applyBorder="1" applyAlignment="1" applyProtection="1">
      <alignment horizontal="centerContinuous"/>
    </xf>
    <xf numFmtId="0" fontId="3" fillId="5" borderId="0" xfId="0" applyFont="1" applyFill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Continuous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164" fontId="3" fillId="5" borderId="0" xfId="2" applyNumberFormat="1" applyFont="1" applyFill="1" applyBorder="1" applyProtection="1">
      <protection locked="0"/>
    </xf>
    <xf numFmtId="164" fontId="5" fillId="5" borderId="0" xfId="2" applyNumberFormat="1" applyFont="1" applyFill="1" applyBorder="1" applyProtection="1"/>
    <xf numFmtId="164" fontId="3" fillId="5" borderId="0" xfId="2" applyNumberFormat="1" applyFont="1" applyFill="1" applyProtection="1"/>
    <xf numFmtId="0" fontId="3" fillId="5" borderId="0" xfId="0" applyFont="1" applyFill="1" applyBorder="1" applyProtection="1">
      <protection locked="0"/>
    </xf>
    <xf numFmtId="0" fontId="5" fillId="5" borderId="0" xfId="0" applyFont="1" applyFill="1" applyProtection="1"/>
    <xf numFmtId="165" fontId="3" fillId="5" borderId="0" xfId="1" applyNumberFormat="1" applyFont="1" applyFill="1" applyBorder="1" applyProtection="1">
      <protection locked="0"/>
    </xf>
    <xf numFmtId="37" fontId="3" fillId="5" borderId="0" xfId="0" applyNumberFormat="1" applyFont="1" applyFill="1" applyProtection="1">
      <protection locked="0"/>
    </xf>
    <xf numFmtId="165" fontId="5" fillId="5" borderId="0" xfId="1" applyNumberFormat="1" applyFont="1" applyFill="1" applyBorder="1" applyProtection="1"/>
    <xf numFmtId="165" fontId="3" fillId="5" borderId="0" xfId="1" applyNumberFormat="1" applyFont="1" applyFill="1" applyProtection="1"/>
    <xf numFmtId="43" fontId="3" fillId="5" borderId="0" xfId="1" applyNumberFormat="1" applyFont="1" applyFill="1" applyBorder="1" applyProtection="1">
      <protection locked="0"/>
    </xf>
    <xf numFmtId="43" fontId="5" fillId="5" borderId="0" xfId="1" applyNumberFormat="1" applyFont="1" applyFill="1" applyBorder="1" applyProtection="1"/>
    <xf numFmtId="43" fontId="3" fillId="5" borderId="0" xfId="1" applyNumberFormat="1" applyFont="1" applyFill="1" applyProtection="1"/>
    <xf numFmtId="5" fontId="3" fillId="5" borderId="0" xfId="0" applyNumberFormat="1" applyFont="1" applyFill="1" applyProtection="1">
      <protection locked="0"/>
    </xf>
    <xf numFmtId="5" fontId="3" fillId="5" borderId="0" xfId="0" applyNumberFormat="1" applyFont="1" applyFill="1" applyBorder="1" applyProtection="1">
      <protection locked="0"/>
    </xf>
    <xf numFmtId="164" fontId="3" fillId="5" borderId="0" xfId="0" applyNumberFormat="1" applyFont="1" applyFill="1" applyProtection="1">
      <protection locked="0"/>
    </xf>
    <xf numFmtId="164" fontId="3" fillId="5" borderId="0" xfId="2" applyNumberFormat="1" applyFont="1" applyFill="1" applyBorder="1" applyProtection="1"/>
    <xf numFmtId="5" fontId="3" fillId="5" borderId="0" xfId="0" applyNumberFormat="1" applyFont="1" applyFill="1" applyProtection="1"/>
    <xf numFmtId="164" fontId="5" fillId="5" borderId="9" xfId="2" applyNumberFormat="1" applyFont="1" applyFill="1" applyBorder="1" applyProtection="1"/>
    <xf numFmtId="165" fontId="3" fillId="5" borderId="0" xfId="1" applyNumberFormat="1" applyFont="1" applyFill="1" applyProtection="1">
      <protection locked="0"/>
    </xf>
    <xf numFmtId="43" fontId="3" fillId="5" borderId="0" xfId="1" applyFont="1" applyFill="1" applyProtection="1">
      <protection locked="0"/>
    </xf>
    <xf numFmtId="164" fontId="3" fillId="5" borderId="9" xfId="2" applyNumberFormat="1" applyFont="1" applyFill="1" applyBorder="1" applyProtection="1"/>
    <xf numFmtId="0" fontId="3" fillId="5" borderId="0" xfId="0" applyFont="1" applyFill="1" applyBorder="1" applyProtection="1"/>
    <xf numFmtId="5" fontId="5" fillId="5" borderId="0" xfId="0" applyNumberFormat="1" applyFont="1" applyFill="1" applyProtection="1">
      <protection locked="0"/>
    </xf>
    <xf numFmtId="5" fontId="3" fillId="5" borderId="0" xfId="0" applyNumberFormat="1" applyFont="1" applyFill="1" applyBorder="1" applyProtection="1"/>
    <xf numFmtId="0" fontId="5" fillId="5" borderId="0" xfId="0" applyFont="1" applyFill="1" applyAlignment="1" applyProtection="1">
      <alignment horizontal="right"/>
      <protection locked="0"/>
    </xf>
    <xf numFmtId="0" fontId="3" fillId="5" borderId="0" xfId="0" applyFont="1" applyFill="1"/>
    <xf numFmtId="0" fontId="5" fillId="5" borderId="0" xfId="0" applyFont="1" applyFill="1"/>
    <xf numFmtId="43" fontId="3" fillId="5" borderId="0" xfId="0" applyNumberFormat="1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164" fontId="3" fillId="5" borderId="3" xfId="2" applyNumberFormat="1" applyFont="1" applyFill="1" applyBorder="1" applyProtection="1"/>
    <xf numFmtId="165" fontId="3" fillId="5" borderId="0" xfId="1" applyNumberFormat="1" applyFont="1" applyFill="1" applyBorder="1" applyProtection="1"/>
    <xf numFmtId="164" fontId="3" fillId="5" borderId="0" xfId="2" applyNumberFormat="1" applyFont="1" applyFill="1" applyProtection="1">
      <protection locked="0"/>
    </xf>
    <xf numFmtId="37" fontId="3" fillId="5" borderId="0" xfId="0" applyNumberFormat="1" applyFont="1" applyFill="1" applyBorder="1" applyProtection="1">
      <protection locked="0"/>
    </xf>
    <xf numFmtId="164" fontId="0" fillId="5" borderId="0" xfId="2" applyNumberFormat="1" applyFont="1" applyFill="1"/>
    <xf numFmtId="165" fontId="0" fillId="5" borderId="0" xfId="1" applyNumberFormat="1" applyFont="1" applyFill="1"/>
    <xf numFmtId="0" fontId="0" fillId="5" borderId="0" xfId="0" applyFill="1" applyBorder="1"/>
    <xf numFmtId="44" fontId="5" fillId="5" borderId="0" xfId="2" applyFont="1" applyFill="1" applyBorder="1" applyProtection="1">
      <protection locked="0"/>
    </xf>
    <xf numFmtId="10" fontId="0" fillId="5" borderId="0" xfId="0" applyNumberFormat="1" applyFill="1"/>
    <xf numFmtId="164" fontId="3" fillId="5" borderId="0" xfId="2" applyNumberFormat="1" applyFont="1" applyFill="1" applyAlignment="1" applyProtection="1"/>
    <xf numFmtId="164" fontId="5" fillId="5" borderId="10" xfId="2" applyNumberFormat="1" applyFont="1" applyFill="1" applyBorder="1" applyProtection="1"/>
    <xf numFmtId="164" fontId="5" fillId="5" borderId="11" xfId="2" applyNumberFormat="1" applyFont="1" applyFill="1" applyBorder="1" applyProtection="1"/>
    <xf numFmtId="164" fontId="5" fillId="5" borderId="11" xfId="2" applyNumberFormat="1" applyFont="1" applyFill="1" applyBorder="1" applyAlignment="1" applyProtection="1"/>
    <xf numFmtId="0" fontId="5" fillId="5" borderId="2" xfId="0" applyFont="1" applyFill="1" applyBorder="1" applyAlignment="1" applyProtection="1">
      <alignment horizontal="center"/>
      <protection locked="0"/>
    </xf>
    <xf numFmtId="165" fontId="5" fillId="5" borderId="10" xfId="1" applyNumberFormat="1" applyFont="1" applyFill="1" applyBorder="1" applyProtection="1"/>
    <xf numFmtId="43" fontId="5" fillId="5" borderId="10" xfId="1" applyNumberFormat="1" applyFont="1" applyFill="1" applyBorder="1" applyProtection="1"/>
    <xf numFmtId="43" fontId="5" fillId="5" borderId="10" xfId="1" applyNumberFormat="1" applyFont="1" applyFill="1" applyBorder="1" applyAlignment="1" applyProtection="1"/>
    <xf numFmtId="164" fontId="3" fillId="5" borderId="8" xfId="2" applyNumberFormat="1" applyFont="1" applyFill="1" applyBorder="1" applyProtection="1"/>
    <xf numFmtId="5" fontId="3" fillId="5" borderId="0" xfId="0" applyNumberFormat="1" applyFont="1" applyFill="1" applyAlignment="1" applyProtection="1">
      <protection locked="0"/>
    </xf>
    <xf numFmtId="164" fontId="3" fillId="5" borderId="1" xfId="2" applyNumberFormat="1" applyFont="1" applyFill="1" applyBorder="1" applyProtection="1">
      <protection locked="0"/>
    </xf>
    <xf numFmtId="165" fontId="3" fillId="5" borderId="0" xfId="1" applyNumberFormat="1" applyFont="1" applyFill="1" applyAlignment="1" applyProtection="1">
      <protection locked="0"/>
    </xf>
    <xf numFmtId="164" fontId="3" fillId="5" borderId="5" xfId="2" applyNumberFormat="1" applyFont="1" applyFill="1" applyBorder="1" applyProtection="1">
      <protection locked="0"/>
    </xf>
    <xf numFmtId="164" fontId="5" fillId="5" borderId="9" xfId="0" applyNumberFormat="1" applyFont="1" applyFill="1" applyBorder="1" applyProtection="1">
      <protection locked="0"/>
    </xf>
    <xf numFmtId="164" fontId="3" fillId="5" borderId="0" xfId="2" applyNumberFormat="1" applyFont="1" applyFill="1" applyAlignment="1" applyProtection="1">
      <protection locked="0"/>
    </xf>
    <xf numFmtId="5" fontId="3" fillId="5" borderId="1" xfId="0" applyNumberFormat="1" applyFont="1" applyFill="1" applyBorder="1" applyProtection="1">
      <protection locked="0"/>
    </xf>
    <xf numFmtId="5" fontId="3" fillId="5" borderId="1" xfId="0" applyNumberFormat="1" applyFont="1" applyFill="1" applyBorder="1" applyAlignment="1" applyProtection="1">
      <protection locked="0"/>
    </xf>
    <xf numFmtId="164" fontId="5" fillId="5" borderId="3" xfId="2" applyNumberFormat="1" applyFont="1" applyFill="1" applyBorder="1" applyProtection="1"/>
    <xf numFmtId="164" fontId="5" fillId="5" borderId="3" xfId="2" applyNumberFormat="1" applyFont="1" applyFill="1" applyBorder="1" applyAlignment="1" applyProtection="1"/>
    <xf numFmtId="5" fontId="3" fillId="5" borderId="0" xfId="0" applyNumberFormat="1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5" fontId="3" fillId="5" borderId="2" xfId="1" applyNumberFormat="1" applyFont="1" applyFill="1" applyBorder="1" applyProtection="1">
      <protection locked="0"/>
    </xf>
    <xf numFmtId="165" fontId="3" fillId="5" borderId="0" xfId="0" applyNumberFormat="1" applyFont="1" applyFill="1" applyBorder="1" applyProtection="1">
      <protection locked="0"/>
    </xf>
    <xf numFmtId="164" fontId="3" fillId="5" borderId="12" xfId="0" applyNumberFormat="1" applyFont="1" applyFill="1" applyBorder="1" applyProtection="1">
      <protection locked="0"/>
    </xf>
    <xf numFmtId="164" fontId="5" fillId="5" borderId="0" xfId="2" applyNumberFormat="1" applyFont="1" applyFill="1" applyProtection="1"/>
    <xf numFmtId="9" fontId="5" fillId="5" borderId="0" xfId="0" applyNumberFormat="1" applyFont="1" applyFill="1" applyProtection="1">
      <protection locked="0"/>
    </xf>
    <xf numFmtId="10" fontId="5" fillId="5" borderId="0" xfId="0" applyNumberFormat="1" applyFont="1" applyFill="1"/>
    <xf numFmtId="0" fontId="5" fillId="5" borderId="0" xfId="0" applyFont="1" applyFill="1" applyAlignment="1" applyProtection="1">
      <protection locked="0"/>
    </xf>
    <xf numFmtId="165" fontId="5" fillId="5" borderId="9" xfId="1" applyNumberFormat="1" applyFont="1" applyFill="1" applyBorder="1" applyProtection="1"/>
    <xf numFmtId="165" fontId="5" fillId="5" borderId="9" xfId="1" applyNumberFormat="1" applyFont="1" applyFill="1" applyBorder="1" applyAlignment="1" applyProtection="1"/>
    <xf numFmtId="0" fontId="4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 indent="1"/>
    </xf>
    <xf numFmtId="0" fontId="5" fillId="5" borderId="0" xfId="0" applyFont="1" applyFill="1" applyAlignment="1" applyProtection="1">
      <alignment horizontal="left" indent="2"/>
    </xf>
    <xf numFmtId="0" fontId="5" fillId="5" borderId="0" xfId="0" applyFont="1" applyFill="1" applyAlignment="1" applyProtection="1"/>
    <xf numFmtId="0" fontId="4" fillId="5" borderId="0" xfId="0" applyFont="1" applyFill="1" applyAlignment="1" applyProtection="1">
      <alignment horizontal="left" indent="1"/>
    </xf>
    <xf numFmtId="0" fontId="3" fillId="5" borderId="0" xfId="0" applyFont="1" applyFill="1" applyAlignment="1" applyProtection="1">
      <alignment horizontal="left" indent="2"/>
    </xf>
    <xf numFmtId="0" fontId="5" fillId="5" borderId="2" xfId="0" applyFont="1" applyFill="1" applyBorder="1" applyProtection="1"/>
    <xf numFmtId="164" fontId="3" fillId="2" borderId="0" xfId="0" applyNumberFormat="1" applyFont="1" applyFill="1" applyProtection="1">
      <protection locked="0"/>
    </xf>
    <xf numFmtId="49" fontId="5" fillId="5" borderId="3" xfId="0" applyNumberFormat="1" applyFont="1" applyFill="1" applyBorder="1" applyAlignment="1" applyProtection="1"/>
    <xf numFmtId="165" fontId="0" fillId="5" borderId="1" xfId="0" applyNumberFormat="1" applyFill="1" applyBorder="1"/>
    <xf numFmtId="165" fontId="3" fillId="5" borderId="0" xfId="0" applyNumberFormat="1" applyFont="1" applyFill="1"/>
    <xf numFmtId="165" fontId="3" fillId="2" borderId="0" xfId="0" applyNumberFormat="1" applyFont="1" applyFill="1" applyBorder="1" applyAlignment="1" applyProtection="1">
      <alignment horizontal="center"/>
      <protection locked="0"/>
    </xf>
    <xf numFmtId="164" fontId="5" fillId="5" borderId="2" xfId="2" applyNumberFormat="1" applyFont="1" applyFill="1" applyBorder="1" applyProtection="1"/>
    <xf numFmtId="0" fontId="3" fillId="5" borderId="13" xfId="0" applyFont="1" applyFill="1" applyBorder="1" applyProtection="1"/>
    <xf numFmtId="164" fontId="3" fillId="5" borderId="14" xfId="2" applyNumberFormat="1" applyFont="1" applyFill="1" applyBorder="1" applyProtection="1">
      <protection locked="0"/>
    </xf>
    <xf numFmtId="0" fontId="3" fillId="5" borderId="15" xfId="0" applyFont="1" applyFill="1" applyBorder="1" applyProtection="1"/>
    <xf numFmtId="164" fontId="3" fillId="5" borderId="16" xfId="2" applyNumberFormat="1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164" fontId="3" fillId="5" borderId="17" xfId="2" applyNumberFormat="1" applyFont="1" applyFill="1" applyBorder="1" applyProtection="1">
      <protection locked="0"/>
    </xf>
    <xf numFmtId="164" fontId="3" fillId="6" borderId="8" xfId="2" applyNumberFormat="1" applyFont="1" applyFill="1" applyBorder="1" applyProtection="1">
      <protection locked="0"/>
    </xf>
    <xf numFmtId="165" fontId="3" fillId="6" borderId="0" xfId="1" applyNumberFormat="1" applyFont="1" applyFill="1" applyBorder="1" applyProtection="1">
      <protection locked="0"/>
    </xf>
    <xf numFmtId="165" fontId="3" fillId="7" borderId="0" xfId="1" applyNumberFormat="1" applyFont="1" applyFill="1" applyBorder="1" applyProtection="1">
      <protection locked="0"/>
    </xf>
    <xf numFmtId="165" fontId="3" fillId="8" borderId="0" xfId="0" applyNumberFormat="1" applyFont="1" applyFill="1" applyProtection="1">
      <protection locked="0"/>
    </xf>
    <xf numFmtId="164" fontId="3" fillId="8" borderId="0" xfId="0" applyNumberFormat="1" applyFont="1" applyFill="1" applyProtection="1">
      <protection locked="0"/>
    </xf>
    <xf numFmtId="7" fontId="3" fillId="8" borderId="18" xfId="0" applyNumberFormat="1" applyFont="1" applyFill="1" applyBorder="1" applyProtection="1">
      <protection locked="0"/>
    </xf>
    <xf numFmtId="7" fontId="3" fillId="8" borderId="19" xfId="0" applyNumberFormat="1" applyFont="1" applyFill="1" applyBorder="1" applyProtection="1">
      <protection locked="0"/>
    </xf>
    <xf numFmtId="7" fontId="3" fillId="8" borderId="20" xfId="0" applyNumberFormat="1" applyFont="1" applyFill="1" applyBorder="1" applyProtection="1">
      <protection locked="0"/>
    </xf>
    <xf numFmtId="165" fontId="3" fillId="8" borderId="0" xfId="1" applyNumberFormat="1" applyFont="1" applyFill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Normal_MHS - Los and Cost Report Forma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680"/>
  <sheetViews>
    <sheetView tabSelected="1" showOutlineSymbols="0" workbookViewId="0">
      <selection activeCell="C2" sqref="C2"/>
    </sheetView>
  </sheetViews>
  <sheetFormatPr defaultColWidth="9.83203125" defaultRowHeight="11.25" outlineLevelRow="1"/>
  <cols>
    <col min="1" max="1" width="5" style="1" customWidth="1"/>
    <col min="2" max="2" width="5.83203125" style="1" customWidth="1"/>
    <col min="3" max="3" width="6.83203125" style="1" customWidth="1"/>
    <col min="4" max="4" width="11.83203125" style="1" customWidth="1"/>
    <col min="5" max="5" width="17.6640625" style="1" customWidth="1"/>
    <col min="6" max="6" width="5.6640625" style="1" hidden="1" customWidth="1"/>
    <col min="7" max="7" width="7.6640625" style="1" customWidth="1"/>
    <col min="8" max="8" width="14.33203125" style="1" customWidth="1"/>
    <col min="9" max="9" width="2.33203125" style="1" customWidth="1"/>
    <col min="10" max="11" width="14.33203125" style="1" customWidth="1"/>
    <col min="12" max="13" width="14.33203125" style="2" customWidth="1"/>
    <col min="14" max="14" width="9.83203125" style="1" collapsed="1"/>
    <col min="15" max="16384" width="9.83203125" style="1"/>
  </cols>
  <sheetData>
    <row r="1" spans="1:13" customFormat="1" ht="9.75" customHeight="1">
      <c r="A1" s="25"/>
      <c r="B1" s="22"/>
      <c r="C1" s="22"/>
      <c r="D1" s="23"/>
      <c r="E1" s="24"/>
      <c r="F1" s="25"/>
      <c r="G1" s="25"/>
      <c r="H1" s="25"/>
      <c r="I1" s="25"/>
      <c r="J1" s="25"/>
      <c r="K1" s="25"/>
      <c r="L1" s="25"/>
      <c r="M1" s="25"/>
    </row>
    <row r="2" spans="1:13" customFormat="1" ht="27.75">
      <c r="A2" s="25"/>
      <c r="B2" s="26"/>
      <c r="C2" s="131" t="s">
        <v>110</v>
      </c>
      <c r="D2" s="23"/>
      <c r="E2" s="24"/>
      <c r="F2" s="25"/>
      <c r="G2" s="25"/>
      <c r="H2" s="25"/>
      <c r="I2" s="25"/>
      <c r="J2" s="25"/>
      <c r="K2" s="25"/>
      <c r="L2" s="25"/>
      <c r="M2" s="25"/>
    </row>
    <row r="3" spans="1:13" ht="12.75" customHeight="1">
      <c r="A3" s="29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</row>
    <row r="4" spans="1:13">
      <c r="A4" s="27"/>
      <c r="B4" s="27"/>
      <c r="C4" s="27"/>
      <c r="D4" s="27"/>
      <c r="E4" s="27"/>
      <c r="F4" s="27"/>
      <c r="G4" s="27"/>
      <c r="H4" s="29"/>
      <c r="I4" s="22"/>
      <c r="J4" s="27"/>
      <c r="K4" s="27"/>
      <c r="L4" s="28"/>
      <c r="M4" s="28"/>
    </row>
    <row r="5" spans="1:13">
      <c r="A5" s="113" t="s">
        <v>86</v>
      </c>
      <c r="B5" s="27"/>
      <c r="C5" s="120" t="s">
        <v>109</v>
      </c>
      <c r="D5" s="30"/>
      <c r="E5" s="30"/>
      <c r="F5" s="30"/>
      <c r="G5" s="27"/>
      <c r="H5" s="31" t="s">
        <v>0</v>
      </c>
      <c r="I5" s="22"/>
      <c r="J5" s="122" t="s">
        <v>99</v>
      </c>
      <c r="K5" s="30"/>
      <c r="L5" s="30"/>
      <c r="M5" s="30"/>
    </row>
    <row r="6" spans="1:13">
      <c r="A6" s="113"/>
      <c r="B6" s="27"/>
      <c r="C6" s="27"/>
      <c r="D6" s="32"/>
      <c r="E6" s="32"/>
      <c r="F6" s="32"/>
      <c r="G6" s="27"/>
      <c r="H6" s="31"/>
      <c r="I6" s="22"/>
      <c r="J6" s="33"/>
      <c r="K6" s="32"/>
      <c r="L6" s="32"/>
      <c r="M6" s="32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34"/>
      <c r="M7" s="34"/>
    </row>
    <row r="8" spans="1:13" ht="12" thickBot="1">
      <c r="A8" s="35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>
      <c r="A9" s="27"/>
      <c r="B9" s="27"/>
      <c r="C9" s="27"/>
      <c r="D9" s="27"/>
      <c r="E9" s="27"/>
      <c r="F9" s="22"/>
      <c r="G9" s="22"/>
      <c r="H9" s="22"/>
      <c r="I9" s="22"/>
      <c r="J9" s="22"/>
      <c r="K9" s="22"/>
      <c r="L9" s="34"/>
      <c r="M9" s="34"/>
    </row>
    <row r="10" spans="1:13">
      <c r="A10" s="27"/>
      <c r="B10" s="27"/>
      <c r="C10" s="27"/>
      <c r="D10" s="36" t="s">
        <v>2</v>
      </c>
      <c r="E10" s="27"/>
      <c r="F10" s="37" t="s">
        <v>3</v>
      </c>
      <c r="G10" s="22"/>
      <c r="H10" s="38" t="s">
        <v>4</v>
      </c>
      <c r="I10" s="22"/>
      <c r="J10" s="38"/>
      <c r="K10" s="38"/>
      <c r="L10" s="38"/>
      <c r="M10" s="38"/>
    </row>
    <row r="11" spans="1:13">
      <c r="A11" s="27"/>
      <c r="B11" s="27"/>
      <c r="C11" s="27"/>
      <c r="D11" s="36"/>
      <c r="E11" s="27"/>
      <c r="F11" s="37" t="s">
        <v>5</v>
      </c>
      <c r="G11" s="22"/>
      <c r="H11" s="39" t="s">
        <v>6</v>
      </c>
      <c r="I11" s="22"/>
      <c r="J11" s="40" t="s">
        <v>7</v>
      </c>
      <c r="K11" s="40"/>
      <c r="L11" s="40"/>
      <c r="M11" s="40"/>
    </row>
    <row r="12" spans="1:13">
      <c r="A12" s="27"/>
      <c r="B12" s="27"/>
      <c r="C12" s="27"/>
      <c r="D12" s="36"/>
      <c r="E12" s="27"/>
      <c r="F12" s="37"/>
      <c r="G12" s="22"/>
      <c r="H12" s="37"/>
      <c r="I12" s="22"/>
      <c r="J12" s="37"/>
      <c r="K12" s="37"/>
      <c r="L12" s="37"/>
      <c r="M12" s="37"/>
    </row>
    <row r="13" spans="1:13">
      <c r="A13" s="114" t="s">
        <v>52</v>
      </c>
      <c r="B13" s="27"/>
      <c r="C13" s="27"/>
      <c r="D13" s="27"/>
      <c r="E13" s="27"/>
      <c r="F13" s="41" t="s">
        <v>33</v>
      </c>
      <c r="G13" s="42"/>
      <c r="H13" s="43" t="s">
        <v>87</v>
      </c>
      <c r="I13" s="42"/>
      <c r="J13" s="41" t="s">
        <v>55</v>
      </c>
      <c r="K13" s="41" t="s">
        <v>56</v>
      </c>
      <c r="L13" s="41" t="s">
        <v>57</v>
      </c>
      <c r="M13" s="41" t="s">
        <v>58</v>
      </c>
    </row>
    <row r="14" spans="1:13">
      <c r="A14" s="115" t="s">
        <v>8</v>
      </c>
      <c r="B14" s="27"/>
      <c r="C14" s="27"/>
      <c r="D14" s="27"/>
      <c r="E14" s="27"/>
      <c r="F14" s="44"/>
      <c r="G14" s="44"/>
      <c r="H14" s="133"/>
      <c r="I14" s="75"/>
      <c r="J14" s="6"/>
      <c r="K14" s="6"/>
      <c r="L14" s="7"/>
      <c r="M14" s="7"/>
    </row>
    <row r="15" spans="1:13">
      <c r="A15" s="115" t="s">
        <v>9</v>
      </c>
      <c r="B15" s="27"/>
      <c r="C15" s="27"/>
      <c r="D15" s="27"/>
      <c r="E15" s="27"/>
      <c r="F15" s="44"/>
      <c r="G15" s="44"/>
      <c r="H15" s="135"/>
      <c r="I15" s="75"/>
      <c r="J15" s="8"/>
      <c r="K15" s="8"/>
      <c r="L15" s="9"/>
      <c r="M15" s="9"/>
    </row>
    <row r="16" spans="1:13">
      <c r="A16" s="115" t="s">
        <v>76</v>
      </c>
      <c r="B16" s="27"/>
      <c r="C16" s="27"/>
      <c r="D16" s="27"/>
      <c r="E16" s="27"/>
      <c r="F16" s="44"/>
      <c r="G16" s="44"/>
      <c r="H16" s="134"/>
      <c r="I16" s="75"/>
      <c r="J16" s="8"/>
      <c r="K16" s="8"/>
      <c r="L16" s="9"/>
      <c r="M16" s="9"/>
    </row>
    <row r="17" spans="1:13">
      <c r="A17" s="115" t="s">
        <v>10</v>
      </c>
      <c r="B17" s="27"/>
      <c r="C17" s="27"/>
      <c r="D17" s="27"/>
      <c r="E17" s="27"/>
      <c r="F17" s="44"/>
      <c r="G17" s="44"/>
      <c r="H17" s="134"/>
      <c r="I17" s="75"/>
      <c r="J17" s="8"/>
      <c r="K17" s="8"/>
      <c r="L17" s="9"/>
      <c r="M17" s="9"/>
    </row>
    <row r="18" spans="1:13">
      <c r="A18" s="115" t="s">
        <v>11</v>
      </c>
      <c r="B18" s="27"/>
      <c r="C18" s="27"/>
      <c r="D18" s="27"/>
      <c r="E18" s="27"/>
      <c r="F18" s="44"/>
      <c r="G18" s="44"/>
      <c r="H18" s="134"/>
      <c r="I18" s="75"/>
      <c r="J18" s="8"/>
      <c r="K18" s="8"/>
      <c r="L18" s="9"/>
      <c r="M18" s="9"/>
    </row>
    <row r="19" spans="1:13">
      <c r="A19" s="115" t="s">
        <v>12</v>
      </c>
      <c r="B19" s="27"/>
      <c r="C19" s="27"/>
      <c r="D19" s="27"/>
      <c r="E19" s="27"/>
      <c r="F19" s="44"/>
      <c r="G19" s="44"/>
      <c r="H19" s="134"/>
      <c r="I19" s="75"/>
      <c r="J19" s="8"/>
      <c r="K19" s="8"/>
      <c r="L19" s="9"/>
      <c r="M19" s="9"/>
    </row>
    <row r="20" spans="1:13" ht="12" thickBot="1">
      <c r="A20" s="116" t="s">
        <v>53</v>
      </c>
      <c r="B20" s="27"/>
      <c r="C20" s="27"/>
      <c r="D20" s="27"/>
      <c r="E20" s="27"/>
      <c r="F20" s="45">
        <f>SUM(F14:F19)</f>
        <v>0</v>
      </c>
      <c r="G20" s="46"/>
      <c r="H20" s="83">
        <f>SUM(H14:H19)</f>
        <v>0</v>
      </c>
      <c r="I20" s="46"/>
      <c r="J20" s="84">
        <f>SUM(J14:J19)</f>
        <v>0</v>
      </c>
      <c r="K20" s="84">
        <f>SUM(K14:K19)</f>
        <v>0</v>
      </c>
      <c r="L20" s="85">
        <f>SUM(L14:L19)</f>
        <v>0</v>
      </c>
      <c r="M20" s="85">
        <f>SUM(M14:M19)</f>
        <v>0</v>
      </c>
    </row>
    <row r="21" spans="1:13" ht="12" thickTop="1">
      <c r="A21" s="27"/>
      <c r="B21" s="27"/>
      <c r="C21" s="27"/>
      <c r="D21" s="27"/>
      <c r="E21" s="27"/>
      <c r="F21" s="47"/>
      <c r="G21" s="22"/>
      <c r="H21" s="22"/>
      <c r="I21" s="22"/>
      <c r="J21" s="22"/>
      <c r="K21" s="22"/>
      <c r="L21" s="34"/>
      <c r="M21" s="34"/>
    </row>
    <row r="22" spans="1:13" ht="12" thickBot="1">
      <c r="A22" s="35" t="s">
        <v>77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27"/>
      <c r="B23" s="27"/>
      <c r="C23" s="27"/>
      <c r="D23" s="27"/>
      <c r="E23" s="27"/>
      <c r="F23" s="47"/>
      <c r="G23" s="22"/>
      <c r="H23" s="22"/>
      <c r="I23" s="22"/>
      <c r="J23" s="22"/>
      <c r="K23" s="22"/>
      <c r="L23" s="34"/>
      <c r="M23" s="34"/>
    </row>
    <row r="24" spans="1:13">
      <c r="A24" s="114" t="s">
        <v>50</v>
      </c>
      <c r="B24" s="27"/>
      <c r="C24" s="27"/>
      <c r="D24" s="27"/>
      <c r="E24" s="27"/>
      <c r="F24" s="41" t="s">
        <v>33</v>
      </c>
      <c r="G24" s="42"/>
      <c r="H24" s="43" t="s">
        <v>87</v>
      </c>
      <c r="I24" s="25"/>
      <c r="J24" s="86" t="s">
        <v>55</v>
      </c>
      <c r="K24" s="86" t="s">
        <v>56</v>
      </c>
      <c r="L24" s="86" t="s">
        <v>57</v>
      </c>
      <c r="M24" s="86" t="s">
        <v>58</v>
      </c>
    </row>
    <row r="25" spans="1:13">
      <c r="A25" s="115" t="s">
        <v>105</v>
      </c>
      <c r="B25" s="27"/>
      <c r="C25" s="27"/>
      <c r="D25" s="27"/>
      <c r="E25" s="27"/>
      <c r="F25" s="41"/>
      <c r="G25" s="42"/>
      <c r="H25" s="136"/>
      <c r="I25" s="124"/>
      <c r="J25" s="125">
        <f>H25*1.03</f>
        <v>0</v>
      </c>
      <c r="K25" s="125">
        <f>J25*1.03</f>
        <v>0</v>
      </c>
      <c r="L25" s="125">
        <f>K25*1.03</f>
        <v>0</v>
      </c>
      <c r="M25" s="125">
        <f>L25*1.03</f>
        <v>0</v>
      </c>
    </row>
    <row r="26" spans="1:13" ht="12" thickBot="1">
      <c r="A26" s="116" t="s">
        <v>106</v>
      </c>
      <c r="B26" s="48"/>
      <c r="C26" s="48"/>
      <c r="D26" s="48"/>
      <c r="E26" s="48"/>
      <c r="F26" s="51" t="e">
        <f>SUM(#REF!)</f>
        <v>#REF!</v>
      </c>
      <c r="G26" s="52"/>
      <c r="H26" s="87">
        <f>H25</f>
        <v>0</v>
      </c>
      <c r="I26" s="25"/>
      <c r="J26" s="87">
        <f>SUM(J25:J25)</f>
        <v>0</v>
      </c>
      <c r="K26" s="87">
        <f>SUM(K25:K25)</f>
        <v>0</v>
      </c>
      <c r="L26" s="87">
        <f>SUM(L25:L25)</f>
        <v>0</v>
      </c>
      <c r="M26" s="87">
        <f>SUM(M25:M25)</f>
        <v>0</v>
      </c>
    </row>
    <row r="27" spans="1:13" ht="12" thickTop="1">
      <c r="A27" s="27"/>
      <c r="B27" s="27"/>
      <c r="C27" s="27"/>
      <c r="D27" s="27"/>
      <c r="E27" s="27"/>
      <c r="F27" s="47"/>
      <c r="G27" s="22"/>
      <c r="H27" s="22"/>
      <c r="I27" s="25"/>
      <c r="J27" s="22"/>
      <c r="K27" s="22"/>
      <c r="L27" s="34"/>
      <c r="M27" s="34"/>
    </row>
    <row r="28" spans="1:13">
      <c r="A28" s="114" t="s">
        <v>94</v>
      </c>
      <c r="B28" s="27"/>
      <c r="C28" s="27"/>
      <c r="D28" s="27"/>
      <c r="E28" s="27"/>
      <c r="F28" s="47"/>
      <c r="G28" s="22"/>
      <c r="H28" s="22"/>
      <c r="I28" s="25"/>
      <c r="J28" s="22"/>
      <c r="K28" s="22"/>
      <c r="L28" s="34"/>
      <c r="M28" s="34"/>
    </row>
    <row r="29" spans="1:13">
      <c r="A29" s="115" t="s">
        <v>107</v>
      </c>
      <c r="B29" s="27"/>
      <c r="C29" s="27"/>
      <c r="D29" s="27"/>
      <c r="E29" s="27"/>
      <c r="F29" s="47"/>
      <c r="G29" s="22"/>
      <c r="H29" s="137"/>
      <c r="I29" s="25"/>
      <c r="J29" s="121">
        <f>H29*1.03</f>
        <v>0</v>
      </c>
      <c r="K29" s="121">
        <f>J29*1.03</f>
        <v>0</v>
      </c>
      <c r="L29" s="121">
        <f>K29*1.03</f>
        <v>0</v>
      </c>
      <c r="M29" s="121">
        <f>L29*1.03</f>
        <v>0</v>
      </c>
    </row>
    <row r="30" spans="1:13">
      <c r="A30" s="27"/>
      <c r="B30" s="27"/>
      <c r="C30" s="27"/>
      <c r="D30" s="27"/>
      <c r="E30" s="27"/>
      <c r="F30" s="47"/>
      <c r="G30" s="22"/>
      <c r="H30" s="22"/>
      <c r="I30" s="25"/>
      <c r="J30" s="22"/>
      <c r="K30" s="22"/>
      <c r="L30" s="34"/>
      <c r="M30" s="34"/>
    </row>
    <row r="31" spans="1:13">
      <c r="A31" s="114" t="s">
        <v>13</v>
      </c>
      <c r="B31" s="27"/>
      <c r="C31" s="27"/>
      <c r="D31" s="27"/>
      <c r="E31" s="27"/>
      <c r="F31" s="47"/>
      <c r="G31" s="22"/>
      <c r="H31" s="22"/>
      <c r="I31" s="25"/>
      <c r="J31" s="22"/>
      <c r="K31" s="22"/>
      <c r="L31" s="34"/>
      <c r="M31" s="34"/>
    </row>
    <row r="32" spans="1:13">
      <c r="A32" s="115" t="s">
        <v>108</v>
      </c>
      <c r="B32" s="48"/>
      <c r="C32" s="48"/>
      <c r="D32" s="48"/>
      <c r="E32" s="48"/>
      <c r="F32" s="53"/>
      <c r="G32" s="50"/>
      <c r="H32" s="21">
        <v>3</v>
      </c>
      <c r="I32" s="76"/>
      <c r="J32" s="21">
        <v>3</v>
      </c>
      <c r="K32" s="21">
        <v>3</v>
      </c>
      <c r="L32" s="21">
        <v>3</v>
      </c>
      <c r="M32" s="21">
        <v>3</v>
      </c>
    </row>
    <row r="33" spans="1:15">
      <c r="A33" s="115" t="s">
        <v>97</v>
      </c>
      <c r="B33" s="48"/>
      <c r="C33" s="48"/>
      <c r="D33" s="48"/>
      <c r="E33" s="48"/>
      <c r="F33" s="53"/>
      <c r="G33" s="50"/>
      <c r="H33" s="21">
        <v>1</v>
      </c>
      <c r="I33" s="76"/>
      <c r="J33" s="21">
        <v>1</v>
      </c>
      <c r="K33" s="21">
        <v>1</v>
      </c>
      <c r="L33" s="21">
        <v>1</v>
      </c>
      <c r="M33" s="21">
        <v>1</v>
      </c>
    </row>
    <row r="34" spans="1:15">
      <c r="A34" s="115" t="s">
        <v>102</v>
      </c>
      <c r="B34" s="48"/>
      <c r="C34" s="48"/>
      <c r="D34" s="48"/>
      <c r="E34" s="48"/>
      <c r="F34" s="53"/>
      <c r="G34" s="50"/>
      <c r="H34" s="11">
        <v>2</v>
      </c>
      <c r="I34" s="50"/>
      <c r="J34" s="11">
        <v>2</v>
      </c>
      <c r="K34" s="11">
        <v>2</v>
      </c>
      <c r="L34" s="11">
        <v>2</v>
      </c>
      <c r="M34" s="11">
        <v>2</v>
      </c>
    </row>
    <row r="35" spans="1:15" ht="12" thickBot="1">
      <c r="A35" s="116" t="s">
        <v>42</v>
      </c>
      <c r="B35" s="48"/>
      <c r="C35" s="48"/>
      <c r="D35" s="48"/>
      <c r="E35" s="48"/>
      <c r="F35" s="54">
        <f>SUM(F32:F34)</f>
        <v>0</v>
      </c>
      <c r="G35" s="55"/>
      <c r="H35" s="88">
        <f>SUM(H32:H34)</f>
        <v>6</v>
      </c>
      <c r="I35" s="55"/>
      <c r="J35" s="88">
        <f>SUM(J32:J34)</f>
        <v>6</v>
      </c>
      <c r="K35" s="88">
        <f>SUM(K32:K34)</f>
        <v>6</v>
      </c>
      <c r="L35" s="89">
        <f>SUM(L32:L34)</f>
        <v>6</v>
      </c>
      <c r="M35" s="89">
        <f>SUM(M32:M34)</f>
        <v>6</v>
      </c>
    </row>
    <row r="36" spans="1:15" ht="12" thickTop="1">
      <c r="A36" s="27"/>
      <c r="B36" s="27"/>
      <c r="C36" s="27"/>
      <c r="D36" s="27"/>
      <c r="E36" s="27"/>
      <c r="F36" s="47"/>
      <c r="G36" s="22"/>
      <c r="H36" s="22"/>
      <c r="I36" s="22"/>
      <c r="J36" s="22"/>
      <c r="K36" s="22"/>
      <c r="L36" s="34"/>
      <c r="M36" s="34"/>
    </row>
    <row r="37" spans="1:15" ht="12" thickBot="1">
      <c r="A37" s="35" t="s">
        <v>78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5">
      <c r="A38" s="27"/>
      <c r="B38" s="27"/>
      <c r="C38" s="27"/>
      <c r="D38" s="27"/>
      <c r="E38" s="27"/>
      <c r="F38" s="47"/>
      <c r="G38" s="22"/>
      <c r="H38" s="22"/>
      <c r="I38" s="22"/>
      <c r="J38" s="22"/>
      <c r="K38" s="22"/>
      <c r="L38" s="34"/>
      <c r="M38" s="34"/>
    </row>
    <row r="39" spans="1:15">
      <c r="A39" s="114" t="s">
        <v>96</v>
      </c>
      <c r="B39" s="27"/>
      <c r="C39" s="27"/>
      <c r="D39" s="27"/>
      <c r="E39" s="27"/>
      <c r="F39" s="41" t="s">
        <v>33</v>
      </c>
      <c r="G39" s="42"/>
      <c r="H39" s="43" t="s">
        <v>87</v>
      </c>
      <c r="I39" s="42"/>
      <c r="J39" s="86" t="s">
        <v>55</v>
      </c>
      <c r="K39" s="86" t="s">
        <v>56</v>
      </c>
      <c r="L39" s="86" t="s">
        <v>57</v>
      </c>
      <c r="M39" s="86" t="s">
        <v>58</v>
      </c>
    </row>
    <row r="40" spans="1:15" hidden="1">
      <c r="A40" s="22" t="s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34"/>
      <c r="M40" s="34"/>
    </row>
    <row r="41" spans="1:15" hidden="1">
      <c r="A41" s="115" t="s">
        <v>14</v>
      </c>
      <c r="B41" s="27"/>
      <c r="C41" s="27"/>
      <c r="D41" s="27"/>
      <c r="E41" s="27"/>
      <c r="F41" s="44"/>
      <c r="G41" s="56"/>
      <c r="H41" s="75" t="e">
        <f>#REF!</f>
        <v>#REF!</v>
      </c>
      <c r="I41" s="75" t="e">
        <f>#REF!</f>
        <v>#REF!</v>
      </c>
      <c r="J41" s="75" t="e">
        <f>#REF!</f>
        <v>#REF!</v>
      </c>
      <c r="K41" s="75" t="e">
        <f>#REF!</f>
        <v>#REF!</v>
      </c>
      <c r="L41" s="75" t="e">
        <f>#REF!</f>
        <v>#REF!</v>
      </c>
      <c r="M41" s="75" t="e">
        <f>#REF!</f>
        <v>#REF!</v>
      </c>
    </row>
    <row r="42" spans="1:15" hidden="1">
      <c r="A42" s="115" t="s">
        <v>60</v>
      </c>
      <c r="B42" s="27"/>
      <c r="C42" s="27"/>
      <c r="D42" s="27"/>
      <c r="E42" s="27"/>
      <c r="F42" s="44"/>
      <c r="G42" s="56"/>
      <c r="H42" s="62" t="e">
        <f>-#REF!</f>
        <v>#REF!</v>
      </c>
      <c r="I42" s="62" t="e">
        <f>-#REF!</f>
        <v>#REF!</v>
      </c>
      <c r="J42" s="62" t="e">
        <f>-#REF!</f>
        <v>#REF!</v>
      </c>
      <c r="K42" s="62" t="e">
        <f>-#REF!</f>
        <v>#REF!</v>
      </c>
      <c r="L42" s="62" t="e">
        <f>-#REF!</f>
        <v>#REF!</v>
      </c>
      <c r="M42" s="62" t="e">
        <f>-#REF!</f>
        <v>#REF!</v>
      </c>
    </row>
    <row r="43" spans="1:15" hidden="1">
      <c r="A43" s="115" t="s">
        <v>59</v>
      </c>
      <c r="B43" s="27"/>
      <c r="C43" s="27"/>
      <c r="D43" s="27"/>
      <c r="E43" s="27"/>
      <c r="F43" s="44"/>
      <c r="G43" s="56"/>
      <c r="H43" s="62" t="e">
        <f>-#REF!</f>
        <v>#REF!</v>
      </c>
      <c r="I43" s="62" t="e">
        <f>-#REF!</f>
        <v>#REF!</v>
      </c>
      <c r="J43" s="62" t="e">
        <f>-#REF!</f>
        <v>#REF!</v>
      </c>
      <c r="K43" s="62" t="e">
        <f>-#REF!</f>
        <v>#REF!</v>
      </c>
      <c r="L43" s="62" t="e">
        <f>-#REF!</f>
        <v>#REF!</v>
      </c>
      <c r="M43" s="62" t="e">
        <f>-#REF!</f>
        <v>#REF!</v>
      </c>
    </row>
    <row r="44" spans="1:15" hidden="1">
      <c r="A44" s="115" t="s">
        <v>44</v>
      </c>
      <c r="B44" s="22"/>
      <c r="C44" s="22"/>
      <c r="D44" s="22"/>
      <c r="E44" s="22"/>
      <c r="F44" s="22"/>
      <c r="G44" s="22"/>
      <c r="H44" s="62" t="e">
        <f>-#REF!</f>
        <v>#REF!</v>
      </c>
      <c r="I44" s="62"/>
      <c r="J44" s="62" t="e">
        <f>-#REF!</f>
        <v>#REF!</v>
      </c>
      <c r="K44" s="62" t="e">
        <f>-#REF!</f>
        <v>#REF!</v>
      </c>
      <c r="L44" s="62" t="e">
        <f>-#REF!</f>
        <v>#REF!</v>
      </c>
      <c r="M44" s="62" t="e">
        <f>-#REF!</f>
        <v>#REF!</v>
      </c>
    </row>
    <row r="45" spans="1:15" hidden="1">
      <c r="A45" s="116" t="s">
        <v>70</v>
      </c>
      <c r="B45" s="27"/>
      <c r="C45" s="27"/>
      <c r="D45" s="27"/>
      <c r="E45" s="27"/>
      <c r="F45" s="45">
        <f>SUM(F41:F44)</f>
        <v>0</v>
      </c>
      <c r="G45" s="46"/>
      <c r="H45" s="90" t="e">
        <f>SUM(H41:H44)</f>
        <v>#REF!</v>
      </c>
      <c r="I45" s="59"/>
      <c r="J45" s="90" t="e">
        <f>SUM(J41:J44)</f>
        <v>#REF!</v>
      </c>
      <c r="K45" s="90" t="e">
        <f>SUM(K41:K44)</f>
        <v>#REF!</v>
      </c>
      <c r="L45" s="90" t="e">
        <f>SUM(L41:L44)</f>
        <v>#REF!</v>
      </c>
      <c r="M45" s="90" t="e">
        <f>SUM(M41:M44)</f>
        <v>#REF!</v>
      </c>
    </row>
    <row r="46" spans="1:15" hidden="1">
      <c r="A46" s="22" t="s">
        <v>35</v>
      </c>
      <c r="B46" s="27"/>
      <c r="C46" s="27"/>
      <c r="D46" s="27"/>
      <c r="E46" s="27"/>
      <c r="F46" s="57"/>
      <c r="G46" s="56"/>
      <c r="H46" s="56"/>
      <c r="I46" s="56"/>
      <c r="J46" s="56"/>
      <c r="K46" s="56"/>
      <c r="L46" s="91"/>
      <c r="M46" s="91"/>
    </row>
    <row r="47" spans="1:15" hidden="1">
      <c r="A47" s="115" t="s">
        <v>14</v>
      </c>
      <c r="B47" s="22"/>
      <c r="C47" s="22"/>
      <c r="D47" s="22"/>
      <c r="E47" s="22"/>
      <c r="F47" s="22"/>
      <c r="G47" s="22"/>
      <c r="H47" s="75" t="e">
        <f>#REF!</f>
        <v>#REF!</v>
      </c>
      <c r="I47" s="77"/>
      <c r="J47" s="75" t="e">
        <f>#REF!</f>
        <v>#REF!</v>
      </c>
      <c r="K47" s="75" t="e">
        <f>#REF!</f>
        <v>#REF!</v>
      </c>
      <c r="L47" s="75" t="e">
        <f>#REF!</f>
        <v>#REF!</v>
      </c>
      <c r="M47" s="75" t="e">
        <f>#REF!</f>
        <v>#REF!</v>
      </c>
      <c r="O47" s="4"/>
    </row>
    <row r="48" spans="1:15" hidden="1">
      <c r="A48" s="115" t="s">
        <v>60</v>
      </c>
      <c r="B48" s="22"/>
      <c r="C48" s="22"/>
      <c r="D48" s="22"/>
      <c r="E48" s="22"/>
      <c r="F48" s="22"/>
      <c r="G48" s="22"/>
      <c r="H48" s="49" t="e">
        <f>-#REF!</f>
        <v>#REF!</v>
      </c>
      <c r="I48" s="49" t="e">
        <f>-#REF!</f>
        <v>#REF!</v>
      </c>
      <c r="J48" s="49" t="e">
        <f>-#REF!</f>
        <v>#REF!</v>
      </c>
      <c r="K48" s="49" t="e">
        <f>-#REF!</f>
        <v>#REF!</v>
      </c>
      <c r="L48" s="49" t="e">
        <f>-#REF!</f>
        <v>#REF!</v>
      </c>
      <c r="M48" s="49" t="e">
        <f>-#REF!</f>
        <v>#REF!</v>
      </c>
    </row>
    <row r="49" spans="1:13" hidden="1">
      <c r="A49" s="115" t="s">
        <v>59</v>
      </c>
      <c r="B49" s="22"/>
      <c r="C49" s="22"/>
      <c r="D49" s="22"/>
      <c r="E49" s="22"/>
      <c r="F49" s="22"/>
      <c r="G49" s="22"/>
      <c r="H49" s="49" t="e">
        <f>-#REF!</f>
        <v>#REF!</v>
      </c>
      <c r="I49" s="49" t="e">
        <f>-#REF!</f>
        <v>#REF!</v>
      </c>
      <c r="J49" s="49" t="e">
        <f>-#REF!</f>
        <v>#REF!</v>
      </c>
      <c r="K49" s="49" t="e">
        <f>-#REF!</f>
        <v>#REF!</v>
      </c>
      <c r="L49" s="49" t="e">
        <f>-#REF!</f>
        <v>#REF!</v>
      </c>
      <c r="M49" s="49" t="e">
        <f>-#REF!</f>
        <v>#REF!</v>
      </c>
    </row>
    <row r="50" spans="1:13" hidden="1">
      <c r="A50" s="115" t="s">
        <v>44</v>
      </c>
      <c r="B50" s="22"/>
      <c r="C50" s="22"/>
      <c r="D50" s="22"/>
      <c r="E50" s="22"/>
      <c r="F50" s="22"/>
      <c r="G50" s="22"/>
      <c r="H50" s="49" t="e">
        <f>-#REF!</f>
        <v>#REF!</v>
      </c>
      <c r="I50" s="78"/>
      <c r="J50" s="49" t="e">
        <f>-#REF!</f>
        <v>#REF!</v>
      </c>
      <c r="K50" s="49" t="e">
        <f>-#REF!</f>
        <v>#REF!</v>
      </c>
      <c r="L50" s="49" t="e">
        <f>-#REF!</f>
        <v>#REF!</v>
      </c>
      <c r="M50" s="49" t="e">
        <f>-#REF!</f>
        <v>#REF!</v>
      </c>
    </row>
    <row r="51" spans="1:13" hidden="1">
      <c r="A51" s="116" t="s">
        <v>71</v>
      </c>
      <c r="B51" s="22"/>
      <c r="C51" s="22"/>
      <c r="D51" s="22"/>
      <c r="E51" s="22"/>
      <c r="F51" s="45">
        <f>SUM(F47:F50)</f>
        <v>0</v>
      </c>
      <c r="G51" s="22"/>
      <c r="H51" s="92" t="e">
        <f>SUM(H47:H50)</f>
        <v>#REF!</v>
      </c>
      <c r="I51" s="77"/>
      <c r="J51" s="92" t="e">
        <f>SUM(J47:J50)</f>
        <v>#REF!</v>
      </c>
      <c r="K51" s="92" t="e">
        <f>SUM(K47:K50)</f>
        <v>#REF!</v>
      </c>
      <c r="L51" s="92" t="e">
        <f>SUM(L47:L50)</f>
        <v>#REF!</v>
      </c>
      <c r="M51" s="92" t="e">
        <f>SUM(M47:M50)</f>
        <v>#REF!</v>
      </c>
    </row>
    <row r="52" spans="1:13" hidden="1">
      <c r="A52" s="22" t="s">
        <v>36</v>
      </c>
      <c r="B52" s="22"/>
      <c r="C52" s="22"/>
      <c r="D52" s="22"/>
      <c r="E52" s="22"/>
      <c r="F52" s="22"/>
      <c r="G52" s="22"/>
      <c r="H52" s="62"/>
      <c r="I52" s="25"/>
      <c r="J52" s="62"/>
      <c r="K52" s="62"/>
      <c r="L52" s="93"/>
      <c r="M52" s="93"/>
    </row>
    <row r="53" spans="1:13" hidden="1">
      <c r="A53" s="115" t="s">
        <v>14</v>
      </c>
      <c r="B53" s="22"/>
      <c r="C53" s="22"/>
      <c r="D53" s="22"/>
      <c r="E53" s="22"/>
      <c r="F53" s="22"/>
      <c r="G53" s="22"/>
      <c r="H53" s="75" t="e">
        <f>#REF!</f>
        <v>#REF!</v>
      </c>
      <c r="I53" s="77"/>
      <c r="J53" s="75" t="e">
        <f>#REF!</f>
        <v>#REF!</v>
      </c>
      <c r="K53" s="75" t="e">
        <f>#REF!</f>
        <v>#REF!</v>
      </c>
      <c r="L53" s="75" t="e">
        <f>#REF!</f>
        <v>#REF!</v>
      </c>
      <c r="M53" s="75" t="e">
        <f>#REF!</f>
        <v>#REF!</v>
      </c>
    </row>
    <row r="54" spans="1:13" hidden="1">
      <c r="A54" s="115" t="s">
        <v>60</v>
      </c>
      <c r="B54" s="22"/>
      <c r="C54" s="22"/>
      <c r="D54" s="22"/>
      <c r="E54" s="22"/>
      <c r="F54" s="22"/>
      <c r="G54" s="22"/>
      <c r="H54" s="49" t="e">
        <f>-#REF!</f>
        <v>#REF!</v>
      </c>
      <c r="I54" s="49" t="e">
        <f>-#REF!</f>
        <v>#REF!</v>
      </c>
      <c r="J54" s="49" t="e">
        <f>-#REF!</f>
        <v>#REF!</v>
      </c>
      <c r="K54" s="49" t="e">
        <f>-#REF!</f>
        <v>#REF!</v>
      </c>
      <c r="L54" s="49" t="e">
        <f>-#REF!</f>
        <v>#REF!</v>
      </c>
      <c r="M54" s="49" t="e">
        <f>-#REF!</f>
        <v>#REF!</v>
      </c>
    </row>
    <row r="55" spans="1:13" hidden="1">
      <c r="A55" s="115" t="s">
        <v>59</v>
      </c>
      <c r="B55" s="22"/>
      <c r="C55" s="22"/>
      <c r="D55" s="22"/>
      <c r="E55" s="22"/>
      <c r="F55" s="22"/>
      <c r="G55" s="22"/>
      <c r="H55" s="49" t="e">
        <f>-#REF!</f>
        <v>#REF!</v>
      </c>
      <c r="I55" s="49" t="e">
        <f>-#REF!</f>
        <v>#REF!</v>
      </c>
      <c r="J55" s="49" t="e">
        <f>-#REF!</f>
        <v>#REF!</v>
      </c>
      <c r="K55" s="49" t="e">
        <f>-#REF!</f>
        <v>#REF!</v>
      </c>
      <c r="L55" s="49" t="e">
        <f>-#REF!</f>
        <v>#REF!</v>
      </c>
      <c r="M55" s="49" t="e">
        <f>-#REF!</f>
        <v>#REF!</v>
      </c>
    </row>
    <row r="56" spans="1:13" hidden="1">
      <c r="A56" s="115" t="s">
        <v>44</v>
      </c>
      <c r="B56" s="22"/>
      <c r="C56" s="22"/>
      <c r="D56" s="22"/>
      <c r="E56" s="22"/>
      <c r="F56" s="22"/>
      <c r="G56" s="22"/>
      <c r="H56" s="49" t="e">
        <f>-#REF!</f>
        <v>#REF!</v>
      </c>
      <c r="I56" s="78"/>
      <c r="J56" s="49" t="e">
        <f>-#REF!</f>
        <v>#REF!</v>
      </c>
      <c r="K56" s="49" t="e">
        <f>-#REF!</f>
        <v>#REF!</v>
      </c>
      <c r="L56" s="49" t="e">
        <f>-#REF!</f>
        <v>#REF!</v>
      </c>
      <c r="M56" s="49" t="e">
        <f>-#REF!</f>
        <v>#REF!</v>
      </c>
    </row>
    <row r="57" spans="1:13" hidden="1">
      <c r="A57" s="116" t="s">
        <v>72</v>
      </c>
      <c r="B57" s="22"/>
      <c r="C57" s="22"/>
      <c r="D57" s="22"/>
      <c r="E57" s="22"/>
      <c r="F57" s="45">
        <f>SUM(F53:F56)</f>
        <v>0</v>
      </c>
      <c r="G57" s="22"/>
      <c r="H57" s="92" t="e">
        <f>SUM(H53:H56)</f>
        <v>#REF!</v>
      </c>
      <c r="I57" s="25"/>
      <c r="J57" s="92" t="e">
        <f>SUM(J53:J56)</f>
        <v>#REF!</v>
      </c>
      <c r="K57" s="92" t="e">
        <f>SUM(K53:K56)</f>
        <v>#REF!</v>
      </c>
      <c r="L57" s="92" t="e">
        <f>SUM(L53:L56)</f>
        <v>#REF!</v>
      </c>
      <c r="M57" s="92" t="e">
        <f>SUM(M53:M56)</f>
        <v>#REF!</v>
      </c>
    </row>
    <row r="58" spans="1:13" hidden="1">
      <c r="A58" s="22" t="s">
        <v>37</v>
      </c>
      <c r="B58" s="22"/>
      <c r="C58" s="22"/>
      <c r="D58" s="22"/>
      <c r="E58" s="22"/>
      <c r="F58" s="22"/>
      <c r="G58" s="22"/>
      <c r="H58" s="62"/>
      <c r="I58" s="25"/>
      <c r="J58" s="62"/>
      <c r="K58" s="62"/>
      <c r="L58" s="93"/>
      <c r="M58" s="93"/>
    </row>
    <row r="59" spans="1:13" hidden="1">
      <c r="A59" s="115" t="s">
        <v>14</v>
      </c>
      <c r="B59" s="22"/>
      <c r="C59" s="22"/>
      <c r="D59" s="22"/>
      <c r="E59" s="22"/>
      <c r="F59" s="22"/>
      <c r="G59" s="22"/>
      <c r="H59" s="75" t="e">
        <f>#REF!</f>
        <v>#REF!</v>
      </c>
      <c r="I59" s="77"/>
      <c r="J59" s="75" t="e">
        <f>#REF!</f>
        <v>#REF!</v>
      </c>
      <c r="K59" s="75" t="e">
        <f>#REF!</f>
        <v>#REF!</v>
      </c>
      <c r="L59" s="75" t="e">
        <f>#REF!</f>
        <v>#REF!</v>
      </c>
      <c r="M59" s="75" t="e">
        <f>#REF!</f>
        <v>#REF!</v>
      </c>
    </row>
    <row r="60" spans="1:13" hidden="1">
      <c r="A60" s="115" t="s">
        <v>60</v>
      </c>
      <c r="B60" s="22"/>
      <c r="C60" s="22"/>
      <c r="D60" s="22"/>
      <c r="E60" s="22"/>
      <c r="F60" s="22"/>
      <c r="G60" s="22"/>
      <c r="H60" s="49" t="e">
        <f>-#REF!</f>
        <v>#REF!</v>
      </c>
      <c r="I60" s="49" t="e">
        <f>-#REF!</f>
        <v>#REF!</v>
      </c>
      <c r="J60" s="49" t="e">
        <f>-#REF!</f>
        <v>#REF!</v>
      </c>
      <c r="K60" s="49" t="e">
        <f>-#REF!</f>
        <v>#REF!</v>
      </c>
      <c r="L60" s="49" t="e">
        <f>-#REF!</f>
        <v>#REF!</v>
      </c>
      <c r="M60" s="49" t="e">
        <f>-#REF!</f>
        <v>#REF!</v>
      </c>
    </row>
    <row r="61" spans="1:13" hidden="1">
      <c r="A61" s="115" t="s">
        <v>59</v>
      </c>
      <c r="B61" s="22"/>
      <c r="C61" s="22"/>
      <c r="D61" s="22"/>
      <c r="E61" s="22"/>
      <c r="F61" s="22"/>
      <c r="G61" s="22"/>
      <c r="H61" s="49" t="e">
        <f>-#REF!</f>
        <v>#REF!</v>
      </c>
      <c r="I61" s="49" t="e">
        <f>-#REF!</f>
        <v>#REF!</v>
      </c>
      <c r="J61" s="49" t="e">
        <f>-#REF!</f>
        <v>#REF!</v>
      </c>
      <c r="K61" s="49" t="e">
        <f>-#REF!</f>
        <v>#REF!</v>
      </c>
      <c r="L61" s="49" t="e">
        <f>-#REF!</f>
        <v>#REF!</v>
      </c>
      <c r="M61" s="49" t="e">
        <f>-#REF!</f>
        <v>#REF!</v>
      </c>
    </row>
    <row r="62" spans="1:13" hidden="1">
      <c r="A62" s="115" t="s">
        <v>44</v>
      </c>
      <c r="B62" s="22"/>
      <c r="C62" s="22"/>
      <c r="D62" s="22"/>
      <c r="E62" s="22"/>
      <c r="F62" s="22"/>
      <c r="G62" s="22"/>
      <c r="H62" s="49" t="e">
        <f>-#REF!</f>
        <v>#REF!</v>
      </c>
      <c r="I62" s="78"/>
      <c r="J62" s="49" t="e">
        <f>-#REF!</f>
        <v>#REF!</v>
      </c>
      <c r="K62" s="49" t="e">
        <f>-#REF!</f>
        <v>#REF!</v>
      </c>
      <c r="L62" s="49" t="e">
        <f>-#REF!</f>
        <v>#REF!</v>
      </c>
      <c r="M62" s="49" t="e">
        <f>-#REF!</f>
        <v>#REF!</v>
      </c>
    </row>
    <row r="63" spans="1:13" hidden="1">
      <c r="A63" s="116" t="s">
        <v>73</v>
      </c>
      <c r="B63" s="22"/>
      <c r="C63" s="22"/>
      <c r="D63" s="22"/>
      <c r="E63" s="22"/>
      <c r="F63" s="45">
        <f>SUM(F59:F62)</f>
        <v>0</v>
      </c>
      <c r="G63" s="22"/>
      <c r="H63" s="92" t="e">
        <f>SUM(H59:H62)</f>
        <v>#REF!</v>
      </c>
      <c r="I63" s="25"/>
      <c r="J63" s="92" t="e">
        <f>SUM(J59:J62)</f>
        <v>#REF!</v>
      </c>
      <c r="K63" s="92" t="e">
        <f>SUM(K59:K62)</f>
        <v>#REF!</v>
      </c>
      <c r="L63" s="92" t="e">
        <f>SUM(L59:L62)</f>
        <v>#REF!</v>
      </c>
      <c r="M63" s="92" t="e">
        <f>SUM(M59:M62)</f>
        <v>#REF!</v>
      </c>
    </row>
    <row r="64" spans="1:13" hidden="1">
      <c r="A64" s="22" t="s">
        <v>43</v>
      </c>
      <c r="B64" s="22"/>
      <c r="C64" s="22"/>
      <c r="D64" s="22"/>
      <c r="E64" s="22"/>
      <c r="F64" s="22"/>
      <c r="G64" s="22"/>
      <c r="H64" s="22"/>
      <c r="I64" s="25"/>
      <c r="J64" s="22"/>
      <c r="K64" s="22"/>
      <c r="L64" s="34"/>
      <c r="M64" s="34"/>
    </row>
    <row r="65" spans="1:14" hidden="1">
      <c r="A65" s="115" t="s">
        <v>14</v>
      </c>
      <c r="B65" s="22"/>
      <c r="C65" s="22"/>
      <c r="D65" s="22"/>
      <c r="E65" s="22"/>
      <c r="F65" s="22"/>
      <c r="G65" s="22"/>
      <c r="H65" s="75" t="e">
        <f>#REF!</f>
        <v>#REF!</v>
      </c>
      <c r="I65" s="77"/>
      <c r="J65" s="75" t="e">
        <f>#REF!</f>
        <v>#REF!</v>
      </c>
      <c r="K65" s="75" t="e">
        <f>#REF!</f>
        <v>#REF!</v>
      </c>
      <c r="L65" s="75" t="e">
        <f>#REF!</f>
        <v>#REF!</v>
      </c>
      <c r="M65" s="75" t="e">
        <f>#REF!</f>
        <v>#REF!</v>
      </c>
    </row>
    <row r="66" spans="1:14" hidden="1">
      <c r="A66" s="115" t="s">
        <v>60</v>
      </c>
      <c r="B66" s="22"/>
      <c r="C66" s="22"/>
      <c r="D66" s="22"/>
      <c r="E66" s="22"/>
      <c r="F66" s="22"/>
      <c r="G66" s="22"/>
      <c r="H66" s="49" t="e">
        <f>-#REF!</f>
        <v>#REF!</v>
      </c>
      <c r="I66" s="49" t="e">
        <f>-#REF!</f>
        <v>#REF!</v>
      </c>
      <c r="J66" s="49" t="e">
        <f>-#REF!</f>
        <v>#REF!</v>
      </c>
      <c r="K66" s="49" t="e">
        <f>-#REF!</f>
        <v>#REF!</v>
      </c>
      <c r="L66" s="49" t="e">
        <f>-#REF!</f>
        <v>#REF!</v>
      </c>
      <c r="M66" s="49" t="e">
        <f>-#REF!</f>
        <v>#REF!</v>
      </c>
    </row>
    <row r="67" spans="1:14" hidden="1">
      <c r="A67" s="115" t="s">
        <v>59</v>
      </c>
      <c r="B67" s="22"/>
      <c r="C67" s="22"/>
      <c r="D67" s="22"/>
      <c r="E67" s="22"/>
      <c r="F67" s="22"/>
      <c r="G67" s="22"/>
      <c r="H67" s="49" t="e">
        <f>-#REF!</f>
        <v>#REF!</v>
      </c>
      <c r="I67" s="49" t="e">
        <f>-#REF!</f>
        <v>#REF!</v>
      </c>
      <c r="J67" s="49" t="e">
        <f>-#REF!</f>
        <v>#REF!</v>
      </c>
      <c r="K67" s="49" t="e">
        <f>-#REF!</f>
        <v>#REF!</v>
      </c>
      <c r="L67" s="49" t="e">
        <f>-#REF!</f>
        <v>#REF!</v>
      </c>
      <c r="M67" s="49" t="e">
        <f>-#REF!</f>
        <v>#REF!</v>
      </c>
    </row>
    <row r="68" spans="1:14" hidden="1">
      <c r="A68" s="115" t="s">
        <v>44</v>
      </c>
      <c r="B68" s="22"/>
      <c r="C68" s="22"/>
      <c r="D68" s="22"/>
      <c r="E68" s="22"/>
      <c r="F68" s="22"/>
      <c r="G68" s="22"/>
      <c r="H68" s="49" t="e">
        <f>-#REF!</f>
        <v>#REF!</v>
      </c>
      <c r="I68" s="78"/>
      <c r="J68" s="49" t="e">
        <f>-#REF!</f>
        <v>#REF!</v>
      </c>
      <c r="K68" s="49" t="e">
        <f>-#REF!</f>
        <v>#REF!</v>
      </c>
      <c r="L68" s="49" t="e">
        <f>-#REF!</f>
        <v>#REF!</v>
      </c>
      <c r="M68" s="49" t="e">
        <f>-#REF!</f>
        <v>#REF!</v>
      </c>
    </row>
    <row r="69" spans="1:14" hidden="1">
      <c r="A69" s="116" t="s">
        <v>74</v>
      </c>
      <c r="B69" s="22"/>
      <c r="C69" s="22"/>
      <c r="D69" s="22"/>
      <c r="E69" s="22"/>
      <c r="F69" s="45">
        <f>SUM(F65:F68)</f>
        <v>0</v>
      </c>
      <c r="G69" s="22"/>
      <c r="H69" s="94" t="e">
        <f>SUM(H65:H68)</f>
        <v>#REF!</v>
      </c>
      <c r="I69" s="25"/>
      <c r="J69" s="94" t="e">
        <f>SUM(J65:J68)</f>
        <v>#REF!</v>
      </c>
      <c r="K69" s="94" t="e">
        <f>SUM(K65:K68)</f>
        <v>#REF!</v>
      </c>
      <c r="L69" s="94" t="e">
        <f>SUM(L65:L68)</f>
        <v>#REF!</v>
      </c>
      <c r="M69" s="94" t="e">
        <f>SUM(M65:M68)</f>
        <v>#REF!</v>
      </c>
    </row>
    <row r="70" spans="1:14">
      <c r="A70" s="115" t="s">
        <v>104</v>
      </c>
      <c r="B70" s="25"/>
      <c r="C70" s="25"/>
      <c r="D70" s="25"/>
      <c r="E70" s="25"/>
      <c r="F70" s="25"/>
      <c r="G70" s="25"/>
      <c r="H70" s="123">
        <f t="shared" ref="H70:M70" si="0">(H25*H29)</f>
        <v>0</v>
      </c>
      <c r="I70" s="123">
        <f t="shared" si="0"/>
        <v>0</v>
      </c>
      <c r="J70" s="123">
        <f t="shared" si="0"/>
        <v>0</v>
      </c>
      <c r="K70" s="123">
        <f t="shared" si="0"/>
        <v>0</v>
      </c>
      <c r="L70" s="123">
        <f t="shared" si="0"/>
        <v>0</v>
      </c>
      <c r="M70" s="123">
        <f t="shared" si="0"/>
        <v>0</v>
      </c>
      <c r="N70"/>
    </row>
    <row r="71" spans="1:14" ht="12" thickBot="1">
      <c r="A71" s="116" t="s">
        <v>103</v>
      </c>
      <c r="B71" s="22"/>
      <c r="C71" s="22"/>
      <c r="D71" s="22"/>
      <c r="E71" s="22"/>
      <c r="F71" s="58">
        <f>F45+F51+F57+F63+F69</f>
        <v>0</v>
      </c>
      <c r="G71" s="22"/>
      <c r="H71" s="95">
        <f t="shared" ref="H71:M71" si="1">H70</f>
        <v>0</v>
      </c>
      <c r="I71" s="95">
        <f t="shared" si="1"/>
        <v>0</v>
      </c>
      <c r="J71" s="95">
        <f t="shared" si="1"/>
        <v>0</v>
      </c>
      <c r="K71" s="95">
        <f t="shared" si="1"/>
        <v>0</v>
      </c>
      <c r="L71" s="95">
        <f t="shared" si="1"/>
        <v>0</v>
      </c>
      <c r="M71" s="95">
        <f t="shared" si="1"/>
        <v>0</v>
      </c>
    </row>
    <row r="72" spans="1:14" ht="12" thickTop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34"/>
      <c r="M72" s="34"/>
    </row>
    <row r="73" spans="1:14" ht="12" thickBot="1">
      <c r="A73" s="114" t="s">
        <v>40</v>
      </c>
      <c r="B73" s="27"/>
      <c r="C73" s="27"/>
      <c r="D73" s="27"/>
      <c r="E73" s="27"/>
      <c r="F73" s="44"/>
      <c r="G73" s="56"/>
      <c r="H73" s="43" t="s">
        <v>87</v>
      </c>
      <c r="I73" s="25"/>
      <c r="J73" s="86" t="s">
        <v>55</v>
      </c>
      <c r="K73" s="86" t="s">
        <v>56</v>
      </c>
      <c r="L73" s="86" t="s">
        <v>57</v>
      </c>
      <c r="M73" s="86" t="s">
        <v>58</v>
      </c>
      <c r="N73" s="4"/>
    </row>
    <row r="74" spans="1:14" ht="12" thickBot="1">
      <c r="A74" s="115" t="s">
        <v>108</v>
      </c>
      <c r="B74" s="27"/>
      <c r="C74" s="27"/>
      <c r="D74" s="27"/>
      <c r="E74" s="127" t="s">
        <v>101</v>
      </c>
      <c r="F74" s="128"/>
      <c r="G74" s="138"/>
      <c r="H74" s="10">
        <f>(G74*2080)*H32</f>
        <v>0</v>
      </c>
      <c r="I74" s="25"/>
      <c r="J74" s="10">
        <f>H74*1.035</f>
        <v>0</v>
      </c>
      <c r="K74" s="10">
        <f t="shared" ref="K74:M76" si="2">J74*1.035</f>
        <v>0</v>
      </c>
      <c r="L74" s="10">
        <f t="shared" si="2"/>
        <v>0</v>
      </c>
      <c r="M74" s="10">
        <f t="shared" si="2"/>
        <v>0</v>
      </c>
    </row>
    <row r="75" spans="1:14" ht="12" thickBot="1">
      <c r="A75" s="115" t="s">
        <v>97</v>
      </c>
      <c r="B75" s="27"/>
      <c r="C75" s="27"/>
      <c r="D75" s="27"/>
      <c r="E75" s="127" t="s">
        <v>101</v>
      </c>
      <c r="F75" s="132"/>
      <c r="G75" s="139"/>
      <c r="H75" s="10">
        <f>(G75*2080)*H33</f>
        <v>0</v>
      </c>
      <c r="I75" s="25"/>
      <c r="J75" s="10">
        <f>H75*1.035</f>
        <v>0</v>
      </c>
      <c r="K75" s="10">
        <f t="shared" si="2"/>
        <v>0</v>
      </c>
      <c r="L75" s="10">
        <f t="shared" si="2"/>
        <v>0</v>
      </c>
      <c r="M75" s="10">
        <f t="shared" si="2"/>
        <v>0</v>
      </c>
    </row>
    <row r="76" spans="1:14" ht="12" thickBot="1">
      <c r="A76" s="115" t="s">
        <v>102</v>
      </c>
      <c r="B76" s="27"/>
      <c r="C76" s="27"/>
      <c r="D76" s="27"/>
      <c r="E76" s="127" t="s">
        <v>101</v>
      </c>
      <c r="F76" s="130"/>
      <c r="G76" s="140"/>
      <c r="H76" s="10">
        <f>(G76*2080)*H34</f>
        <v>0</v>
      </c>
      <c r="I76" s="25"/>
      <c r="J76" s="10">
        <f>H76*1.035</f>
        <v>0</v>
      </c>
      <c r="K76" s="10">
        <f t="shared" si="2"/>
        <v>0</v>
      </c>
      <c r="L76" s="10">
        <f t="shared" si="2"/>
        <v>0</v>
      </c>
      <c r="M76" s="10">
        <f t="shared" si="2"/>
        <v>0</v>
      </c>
    </row>
    <row r="77" spans="1:14">
      <c r="A77" s="115" t="s">
        <v>95</v>
      </c>
      <c r="B77" s="27"/>
      <c r="C77" s="27"/>
      <c r="D77" s="27"/>
      <c r="E77" s="27"/>
      <c r="F77" s="44"/>
      <c r="G77" s="56"/>
      <c r="H77" s="12">
        <f>SUM(H74:H76)*0.2</f>
        <v>0</v>
      </c>
      <c r="I77" s="25"/>
      <c r="J77" s="12">
        <f>SUM(J74:J76)*0.2</f>
        <v>0</v>
      </c>
      <c r="K77" s="12">
        <f>SUM(K74:K76)*0.2</f>
        <v>0</v>
      </c>
      <c r="L77" s="12">
        <f>SUM(L74:L76)*0.2</f>
        <v>0</v>
      </c>
      <c r="M77" s="12">
        <f>SUM(M74:M76)*0.2</f>
        <v>0</v>
      </c>
    </row>
    <row r="78" spans="1:14">
      <c r="A78" s="116" t="s">
        <v>15</v>
      </c>
      <c r="B78" s="27"/>
      <c r="C78" s="27"/>
      <c r="D78" s="27"/>
      <c r="E78" s="27"/>
      <c r="F78" s="59">
        <f>SUM(F74:F77)</f>
        <v>0</v>
      </c>
      <c r="G78" s="60"/>
      <c r="H78" s="46">
        <f>SUM(H74:H77)</f>
        <v>0</v>
      </c>
      <c r="I78" s="25"/>
      <c r="J78" s="46">
        <f>SUM(J74:J77)</f>
        <v>0</v>
      </c>
      <c r="K78" s="46">
        <f>SUM(K74:K77)</f>
        <v>0</v>
      </c>
      <c r="L78" s="82">
        <f>SUM(L74:L77)</f>
        <v>0</v>
      </c>
      <c r="M78" s="82">
        <f>SUM(M74:M77)</f>
        <v>0</v>
      </c>
    </row>
    <row r="79" spans="1:14">
      <c r="A79" s="27"/>
      <c r="B79" s="27"/>
      <c r="C79" s="27"/>
      <c r="D79" s="27"/>
      <c r="E79" s="27"/>
      <c r="F79" s="57"/>
      <c r="G79" s="56"/>
      <c r="H79" s="56"/>
      <c r="I79" s="25"/>
      <c r="J79" s="56"/>
      <c r="K79" s="56"/>
      <c r="L79" s="91"/>
      <c r="M79" s="91"/>
    </row>
    <row r="80" spans="1:14" ht="12" thickBot="1">
      <c r="A80" s="114" t="s">
        <v>16</v>
      </c>
      <c r="B80" s="27"/>
      <c r="C80" s="27"/>
      <c r="D80" s="27"/>
      <c r="E80" s="27"/>
      <c r="F80" s="44"/>
      <c r="G80" s="56"/>
      <c r="H80" s="75"/>
      <c r="I80" s="56"/>
      <c r="J80" s="75"/>
      <c r="K80" s="75"/>
      <c r="L80" s="96"/>
      <c r="M80" s="96"/>
    </row>
    <row r="81" spans="1:15">
      <c r="A81" s="115" t="s">
        <v>17</v>
      </c>
      <c r="B81" s="27"/>
      <c r="C81" s="27"/>
      <c r="D81" s="27"/>
      <c r="E81" s="127" t="s">
        <v>98</v>
      </c>
      <c r="F81" s="128"/>
      <c r="G81" s="138"/>
      <c r="H81" s="10">
        <f>H25*G81</f>
        <v>0</v>
      </c>
      <c r="I81" s="25"/>
      <c r="J81" s="10">
        <f>H81*1.03</f>
        <v>0</v>
      </c>
      <c r="K81" s="10">
        <f t="shared" ref="K81:M87" si="3">J81*1.03</f>
        <v>0</v>
      </c>
      <c r="L81" s="10">
        <f t="shared" si="3"/>
        <v>0</v>
      </c>
      <c r="M81" s="10">
        <f t="shared" si="3"/>
        <v>0</v>
      </c>
    </row>
    <row r="82" spans="1:15" ht="12" thickBot="1">
      <c r="A82" s="115" t="s">
        <v>88</v>
      </c>
      <c r="B82" s="27"/>
      <c r="C82" s="27"/>
      <c r="D82" s="27"/>
      <c r="E82" s="129" t="s">
        <v>98</v>
      </c>
      <c r="F82" s="130"/>
      <c r="G82" s="140"/>
      <c r="H82" s="10">
        <f>H26*G82</f>
        <v>0</v>
      </c>
      <c r="I82" s="25"/>
      <c r="J82" s="10">
        <f t="shared" ref="J82:J87" si="4">H82*1.03</f>
        <v>0</v>
      </c>
      <c r="K82" s="10">
        <f t="shared" si="3"/>
        <v>0</v>
      </c>
      <c r="L82" s="10">
        <f t="shared" si="3"/>
        <v>0</v>
      </c>
      <c r="M82" s="10">
        <f t="shared" si="3"/>
        <v>0</v>
      </c>
    </row>
    <row r="83" spans="1:15">
      <c r="A83" s="115" t="s">
        <v>89</v>
      </c>
      <c r="B83" s="27"/>
      <c r="C83" s="27"/>
      <c r="D83" s="27"/>
      <c r="E83" s="27"/>
      <c r="F83" s="44"/>
      <c r="G83" s="56"/>
      <c r="H83" s="141"/>
      <c r="I83" s="25"/>
      <c r="J83" s="10">
        <f t="shared" si="4"/>
        <v>0</v>
      </c>
      <c r="K83" s="10">
        <f t="shared" si="3"/>
        <v>0</v>
      </c>
      <c r="L83" s="10">
        <f t="shared" si="3"/>
        <v>0</v>
      </c>
      <c r="M83" s="10">
        <f t="shared" si="3"/>
        <v>0</v>
      </c>
    </row>
    <row r="84" spans="1:15">
      <c r="A84" s="115" t="s">
        <v>100</v>
      </c>
      <c r="B84" s="27"/>
      <c r="C84" s="27"/>
      <c r="D84" s="27"/>
      <c r="E84" s="27"/>
      <c r="F84" s="44"/>
      <c r="G84" s="56"/>
      <c r="H84" s="141"/>
      <c r="I84" s="25"/>
      <c r="J84" s="10">
        <f t="shared" si="4"/>
        <v>0</v>
      </c>
      <c r="K84" s="10">
        <f t="shared" si="3"/>
        <v>0</v>
      </c>
      <c r="L84" s="10">
        <f t="shared" si="3"/>
        <v>0</v>
      </c>
      <c r="M84" s="10">
        <f t="shared" si="3"/>
        <v>0</v>
      </c>
    </row>
    <row r="85" spans="1:15">
      <c r="A85" s="115" t="s">
        <v>90</v>
      </c>
      <c r="B85" s="27"/>
      <c r="C85" s="27"/>
      <c r="D85" s="27"/>
      <c r="E85" s="27"/>
      <c r="F85" s="44"/>
      <c r="G85" s="56"/>
      <c r="H85" s="141"/>
      <c r="I85" s="25"/>
      <c r="J85" s="10">
        <f t="shared" si="4"/>
        <v>0</v>
      </c>
      <c r="K85" s="10">
        <f t="shared" si="3"/>
        <v>0</v>
      </c>
      <c r="L85" s="10">
        <f t="shared" si="3"/>
        <v>0</v>
      </c>
      <c r="M85" s="10">
        <f t="shared" si="3"/>
        <v>0</v>
      </c>
    </row>
    <row r="86" spans="1:15">
      <c r="A86" s="115" t="s">
        <v>91</v>
      </c>
      <c r="B86" s="27"/>
      <c r="C86" s="27"/>
      <c r="D86" s="27"/>
      <c r="E86" s="27"/>
      <c r="F86" s="44"/>
      <c r="G86" s="56"/>
      <c r="H86" s="141"/>
      <c r="I86" s="25"/>
      <c r="J86" s="10">
        <f t="shared" si="4"/>
        <v>0</v>
      </c>
      <c r="K86" s="10">
        <f t="shared" si="3"/>
        <v>0</v>
      </c>
      <c r="L86" s="10">
        <f t="shared" si="3"/>
        <v>0</v>
      </c>
      <c r="M86" s="10">
        <f t="shared" si="3"/>
        <v>0</v>
      </c>
    </row>
    <row r="87" spans="1:15">
      <c r="A87" s="115" t="s">
        <v>92</v>
      </c>
      <c r="B87" s="27"/>
      <c r="C87" s="27"/>
      <c r="D87" s="27"/>
      <c r="E87" s="27"/>
      <c r="F87" s="44"/>
      <c r="G87" s="56"/>
      <c r="H87" s="141"/>
      <c r="I87" s="25"/>
      <c r="J87" s="10">
        <f t="shared" si="4"/>
        <v>0</v>
      </c>
      <c r="K87" s="10">
        <f t="shared" si="3"/>
        <v>0</v>
      </c>
      <c r="L87" s="10">
        <f t="shared" si="3"/>
        <v>0</v>
      </c>
      <c r="M87" s="10">
        <f t="shared" si="3"/>
        <v>0</v>
      </c>
    </row>
    <row r="88" spans="1:15">
      <c r="A88" s="115" t="s">
        <v>93</v>
      </c>
      <c r="B88" s="27"/>
      <c r="C88" s="27"/>
      <c r="D88" s="27"/>
      <c r="E88" s="27"/>
      <c r="F88" s="44"/>
      <c r="G88" s="56"/>
      <c r="H88" s="10">
        <f>((H14+H17)/5)+((H16+H19)/10)</f>
        <v>0</v>
      </c>
      <c r="I88" s="25"/>
      <c r="J88" s="10">
        <f>H88</f>
        <v>0</v>
      </c>
      <c r="K88" s="10">
        <f>J88</f>
        <v>0</v>
      </c>
      <c r="L88" s="10">
        <f>K88</f>
        <v>0</v>
      </c>
      <c r="M88" s="10">
        <f>L88</f>
        <v>0</v>
      </c>
    </row>
    <row r="89" spans="1:15">
      <c r="A89" s="116" t="s">
        <v>18</v>
      </c>
      <c r="B89" s="27"/>
      <c r="C89" s="27"/>
      <c r="D89" s="27"/>
      <c r="E89" s="27"/>
      <c r="F89" s="59">
        <f>SUM(F81:F88)</f>
        <v>0</v>
      </c>
      <c r="G89" s="60"/>
      <c r="H89" s="46">
        <f>SUM(H81:H88)</f>
        <v>0</v>
      </c>
      <c r="I89" s="25"/>
      <c r="J89" s="46">
        <f>SUM(J81:J88)</f>
        <v>0</v>
      </c>
      <c r="K89" s="46">
        <f>SUM(K81:K88)</f>
        <v>0</v>
      </c>
      <c r="L89" s="46">
        <f>SUM(L81:L88)</f>
        <v>0</v>
      </c>
      <c r="M89" s="46">
        <f>SUM(M81:M88)</f>
        <v>0</v>
      </c>
      <c r="O89" s="3"/>
    </row>
    <row r="90" spans="1:15">
      <c r="A90" s="27"/>
      <c r="B90" s="27"/>
      <c r="C90" s="27"/>
      <c r="D90" s="27"/>
      <c r="E90" s="27"/>
      <c r="F90" s="57"/>
      <c r="G90" s="56"/>
      <c r="H90" s="97"/>
      <c r="I90" s="56"/>
      <c r="J90" s="97"/>
      <c r="K90" s="97"/>
      <c r="L90" s="98"/>
      <c r="M90" s="98"/>
      <c r="O90" s="3"/>
    </row>
    <row r="91" spans="1:15">
      <c r="A91" s="114" t="s">
        <v>19</v>
      </c>
      <c r="B91" s="27"/>
      <c r="C91" s="48"/>
      <c r="D91" s="48"/>
      <c r="E91" s="48"/>
      <c r="F91" s="45">
        <f>F89+F78</f>
        <v>0</v>
      </c>
      <c r="G91" s="60"/>
      <c r="H91" s="99">
        <f>H89+H78</f>
        <v>0</v>
      </c>
      <c r="I91" s="60"/>
      <c r="J91" s="99">
        <f>J89+J78</f>
        <v>0</v>
      </c>
      <c r="K91" s="99">
        <f>K89+K78</f>
        <v>0</v>
      </c>
      <c r="L91" s="100">
        <f>L89+L78</f>
        <v>0</v>
      </c>
      <c r="M91" s="100">
        <f>M89+M78</f>
        <v>0</v>
      </c>
    </row>
    <row r="92" spans="1:15">
      <c r="A92" s="27"/>
      <c r="B92" s="48"/>
      <c r="C92" s="48"/>
      <c r="D92" s="48"/>
      <c r="E92" s="48"/>
      <c r="F92" s="57"/>
      <c r="G92" s="56"/>
      <c r="H92" s="57"/>
      <c r="I92" s="57"/>
      <c r="J92" s="57"/>
      <c r="K92" s="57"/>
      <c r="L92" s="101"/>
      <c r="M92" s="101"/>
    </row>
    <row r="93" spans="1:15">
      <c r="A93" s="114" t="s">
        <v>20</v>
      </c>
      <c r="B93" s="27"/>
      <c r="C93" s="48"/>
      <c r="D93" s="48"/>
      <c r="E93" s="48"/>
      <c r="F93" s="45">
        <f>F71-F91</f>
        <v>0</v>
      </c>
      <c r="G93" s="60"/>
      <c r="H93" s="126">
        <f>H71-H91</f>
        <v>0</v>
      </c>
      <c r="I93" s="60"/>
      <c r="J93" s="126">
        <f>J71-J91</f>
        <v>0</v>
      </c>
      <c r="K93" s="126">
        <f>K71-K91</f>
        <v>0</v>
      </c>
      <c r="L93" s="126">
        <f>L71-L91</f>
        <v>0</v>
      </c>
      <c r="M93" s="126">
        <f>M71-M91</f>
        <v>0</v>
      </c>
    </row>
    <row r="94" spans="1:15">
      <c r="A94" s="114"/>
      <c r="B94" s="27"/>
      <c r="C94" s="48"/>
      <c r="D94" s="48"/>
      <c r="E94" s="48"/>
      <c r="F94" s="45"/>
      <c r="G94" s="60"/>
      <c r="H94" s="45"/>
      <c r="I94" s="60"/>
      <c r="J94" s="45"/>
      <c r="K94" s="45"/>
      <c r="L94" s="45"/>
      <c r="M94" s="45"/>
    </row>
    <row r="95" spans="1:15">
      <c r="A95" s="114" t="s">
        <v>61</v>
      </c>
      <c r="B95" s="27"/>
      <c r="C95" s="48"/>
      <c r="D95" s="48"/>
      <c r="E95" s="48"/>
      <c r="F95" s="45"/>
      <c r="G95" s="60"/>
      <c r="H95" s="12">
        <v>0</v>
      </c>
      <c r="I95" s="25"/>
      <c r="J95" s="12">
        <v>0</v>
      </c>
      <c r="K95" s="12">
        <v>0</v>
      </c>
      <c r="L95" s="12">
        <v>0</v>
      </c>
      <c r="M95" s="12">
        <v>0</v>
      </c>
    </row>
    <row r="96" spans="1:15">
      <c r="A96" s="114"/>
      <c r="B96" s="27"/>
      <c r="C96" s="48"/>
      <c r="D96" s="48"/>
      <c r="E96" s="48"/>
      <c r="F96" s="45"/>
      <c r="G96" s="60"/>
      <c r="H96" s="45"/>
      <c r="I96" s="60"/>
      <c r="J96" s="45"/>
      <c r="K96" s="45"/>
      <c r="L96" s="45"/>
      <c r="M96" s="45"/>
    </row>
    <row r="97" spans="1:13" ht="12" thickBot="1">
      <c r="A97" s="114" t="s">
        <v>62</v>
      </c>
      <c r="B97" s="27"/>
      <c r="C97" s="48"/>
      <c r="D97" s="48"/>
      <c r="E97" s="48"/>
      <c r="F97" s="61">
        <f>F93-F95</f>
        <v>0</v>
      </c>
      <c r="G97" s="60"/>
      <c r="H97" s="61">
        <f>H93-H95</f>
        <v>0</v>
      </c>
      <c r="I97" s="25"/>
      <c r="J97" s="61">
        <f>J93-J95</f>
        <v>0</v>
      </c>
      <c r="K97" s="61">
        <f>K93-K95</f>
        <v>0</v>
      </c>
      <c r="L97" s="61">
        <f>L93-L95</f>
        <v>0</v>
      </c>
      <c r="M97" s="61">
        <f>M93-M95</f>
        <v>0</v>
      </c>
    </row>
    <row r="98" spans="1:13" ht="12" thickTop="1">
      <c r="A98" s="27"/>
      <c r="B98" s="27"/>
      <c r="C98" s="27"/>
      <c r="D98" s="27"/>
      <c r="E98" s="27"/>
      <c r="F98" s="47"/>
      <c r="G98" s="47"/>
      <c r="H98" s="47"/>
      <c r="I98" s="25"/>
      <c r="J98" s="47"/>
      <c r="K98" s="47"/>
      <c r="L98" s="102"/>
      <c r="M98" s="102"/>
    </row>
    <row r="99" spans="1:13">
      <c r="A99" s="22" t="s">
        <v>38</v>
      </c>
      <c r="B99" s="22"/>
      <c r="C99" s="22"/>
      <c r="D99" s="22"/>
      <c r="E99" s="22"/>
      <c r="F99" s="62">
        <f>F81</f>
        <v>0</v>
      </c>
      <c r="G99" s="62"/>
      <c r="H99" s="49">
        <f>H88</f>
        <v>0</v>
      </c>
      <c r="I99" s="79"/>
      <c r="J99" s="49">
        <f>J88</f>
        <v>0</v>
      </c>
      <c r="K99" s="49">
        <f>K88</f>
        <v>0</v>
      </c>
      <c r="L99" s="49">
        <f>L88</f>
        <v>0</v>
      </c>
      <c r="M99" s="49">
        <f>M88</f>
        <v>0</v>
      </c>
    </row>
    <row r="100" spans="1:13">
      <c r="A100" s="22"/>
      <c r="B100" s="22"/>
      <c r="C100" s="22"/>
      <c r="D100" s="22"/>
      <c r="E100" s="22"/>
      <c r="F100" s="62"/>
      <c r="G100" s="62"/>
      <c r="H100" s="49"/>
      <c r="I100" s="79"/>
      <c r="J100" s="49"/>
      <c r="K100" s="49"/>
      <c r="L100" s="49"/>
      <c r="M100" s="49"/>
    </row>
    <row r="101" spans="1:13">
      <c r="A101" s="117" t="s">
        <v>83</v>
      </c>
      <c r="B101" s="22"/>
      <c r="C101" s="22"/>
      <c r="D101" s="22"/>
      <c r="E101" s="22"/>
      <c r="F101" s="62"/>
      <c r="G101" s="62"/>
      <c r="H101" s="80">
        <f t="shared" ref="H101:M101" si="5">H97+H99</f>
        <v>0</v>
      </c>
      <c r="I101" s="80">
        <f t="shared" si="5"/>
        <v>0</v>
      </c>
      <c r="J101" s="80">
        <f t="shared" si="5"/>
        <v>0</v>
      </c>
      <c r="K101" s="80">
        <f t="shared" si="5"/>
        <v>0</v>
      </c>
      <c r="L101" s="80">
        <f t="shared" si="5"/>
        <v>0</v>
      </c>
      <c r="M101" s="80">
        <f t="shared" si="5"/>
        <v>0</v>
      </c>
    </row>
    <row r="102" spans="1:13">
      <c r="A102" s="22"/>
      <c r="B102" s="22"/>
      <c r="C102" s="22"/>
      <c r="D102" s="22"/>
      <c r="E102" s="22"/>
      <c r="F102" s="62"/>
      <c r="G102" s="62"/>
      <c r="H102" s="49"/>
      <c r="I102" s="79"/>
      <c r="J102" s="49"/>
      <c r="K102" s="49"/>
      <c r="L102" s="49"/>
      <c r="M102" s="49"/>
    </row>
    <row r="103" spans="1:13">
      <c r="A103" s="22" t="s">
        <v>39</v>
      </c>
      <c r="B103" s="22"/>
      <c r="C103" s="22"/>
      <c r="D103" s="22"/>
      <c r="E103" s="22"/>
      <c r="F103" s="22"/>
      <c r="G103" s="22"/>
      <c r="H103" s="22"/>
      <c r="I103" s="25"/>
      <c r="J103" s="22"/>
      <c r="K103" s="22"/>
      <c r="L103" s="34"/>
      <c r="M103" s="34"/>
    </row>
    <row r="104" spans="1:13">
      <c r="A104" s="22" t="s">
        <v>85</v>
      </c>
      <c r="B104" s="22"/>
      <c r="C104" s="22"/>
      <c r="D104" s="22"/>
      <c r="E104" s="22"/>
      <c r="F104" s="63">
        <v>0</v>
      </c>
      <c r="G104" s="22"/>
      <c r="H104" s="103">
        <f>H20</f>
        <v>0</v>
      </c>
      <c r="I104" s="25"/>
      <c r="J104" s="104">
        <f>J20</f>
        <v>0</v>
      </c>
      <c r="K104" s="104">
        <f>K20</f>
        <v>0</v>
      </c>
      <c r="L104" s="104">
        <f>L20</f>
        <v>0</v>
      </c>
      <c r="M104" s="104">
        <f>M20</f>
        <v>0</v>
      </c>
    </row>
    <row r="105" spans="1:13">
      <c r="A105" s="28"/>
      <c r="B105" s="22"/>
      <c r="C105" s="22"/>
      <c r="D105" s="22"/>
      <c r="E105" s="22"/>
      <c r="F105" s="22"/>
      <c r="G105" s="22"/>
      <c r="H105" s="105"/>
      <c r="I105" s="25"/>
      <c r="J105" s="47"/>
      <c r="K105" s="47"/>
      <c r="L105" s="102"/>
      <c r="M105" s="102"/>
    </row>
    <row r="106" spans="1:13" ht="12" thickBot="1">
      <c r="A106" s="117" t="s">
        <v>84</v>
      </c>
      <c r="B106" s="27"/>
      <c r="C106" s="27"/>
      <c r="D106" s="27"/>
      <c r="E106" s="27"/>
      <c r="F106" s="64" t="e">
        <f>F97+F99-F104-#REF!</f>
        <v>#REF!</v>
      </c>
      <c r="G106" s="59"/>
      <c r="H106" s="61">
        <f>H101-H104</f>
        <v>0</v>
      </c>
      <c r="I106" s="25"/>
      <c r="J106" s="61">
        <f>J101-J104</f>
        <v>0</v>
      </c>
      <c r="K106" s="61">
        <f>K101-K104</f>
        <v>0</v>
      </c>
      <c r="L106" s="61">
        <f>L101-L104</f>
        <v>0</v>
      </c>
      <c r="M106" s="61">
        <f>M101-M104</f>
        <v>0</v>
      </c>
    </row>
    <row r="107" spans="1:13" ht="12" thickTop="1">
      <c r="A107" s="22"/>
      <c r="B107" s="22"/>
      <c r="C107" s="22"/>
      <c r="D107" s="22"/>
      <c r="E107" s="22"/>
      <c r="F107" s="22"/>
      <c r="G107" s="22"/>
      <c r="H107" s="22"/>
      <c r="I107" s="25"/>
      <c r="J107" s="22"/>
      <c r="K107" s="22"/>
      <c r="L107" s="34"/>
      <c r="M107" s="34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34"/>
      <c r="M108" s="34"/>
    </row>
    <row r="109" spans="1:13" ht="12" thickBot="1">
      <c r="A109" s="35" t="s">
        <v>45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34"/>
      <c r="M110" s="34"/>
    </row>
    <row r="111" spans="1:13">
      <c r="A111" s="22"/>
      <c r="B111" s="22"/>
      <c r="C111" s="22"/>
      <c r="D111" s="22"/>
      <c r="E111" s="22"/>
      <c r="F111" s="22"/>
      <c r="G111" s="22"/>
      <c r="H111" s="43" t="s">
        <v>87</v>
      </c>
      <c r="I111" s="42"/>
      <c r="J111" s="86" t="s">
        <v>55</v>
      </c>
      <c r="K111" s="86" t="s">
        <v>56</v>
      </c>
      <c r="L111" s="86" t="s">
        <v>57</v>
      </c>
      <c r="M111" s="86" t="s">
        <v>58</v>
      </c>
    </row>
    <row r="112" spans="1:13">
      <c r="A112" s="22" t="s">
        <v>46</v>
      </c>
      <c r="B112" s="22"/>
      <c r="C112" s="22"/>
      <c r="D112" s="22"/>
      <c r="E112" s="22"/>
      <c r="F112" s="22"/>
      <c r="G112" s="22"/>
      <c r="H112" s="58">
        <f>H20</f>
        <v>0</v>
      </c>
      <c r="I112" s="25"/>
      <c r="J112" s="58">
        <f>J20</f>
        <v>0</v>
      </c>
      <c r="K112" s="58">
        <f>K20</f>
        <v>0</v>
      </c>
      <c r="L112" s="58">
        <f>L20</f>
        <v>0</v>
      </c>
      <c r="M112" s="58">
        <f>M20</f>
        <v>0</v>
      </c>
    </row>
    <row r="113" spans="1:13">
      <c r="A113" s="22" t="s">
        <v>47</v>
      </c>
      <c r="B113" s="22"/>
      <c r="C113" s="22"/>
      <c r="D113" s="22"/>
      <c r="E113" s="22"/>
      <c r="F113" s="22"/>
      <c r="G113" s="22"/>
      <c r="H113" s="13"/>
      <c r="I113" s="25"/>
      <c r="J113" s="15"/>
      <c r="K113" s="15"/>
      <c r="L113" s="16"/>
      <c r="M113" s="16"/>
    </row>
    <row r="114" spans="1:13" ht="12" thickBot="1">
      <c r="A114" s="22" t="s">
        <v>48</v>
      </c>
      <c r="B114" s="22"/>
      <c r="C114" s="22"/>
      <c r="D114" s="22"/>
      <c r="E114" s="22"/>
      <c r="F114" s="22"/>
      <c r="G114" s="22"/>
      <c r="H114" s="106">
        <f>H112-H113</f>
        <v>0</v>
      </c>
      <c r="I114" s="25"/>
      <c r="J114" s="106">
        <f>J112-J113</f>
        <v>0</v>
      </c>
      <c r="K114" s="106">
        <f>K112-K113</f>
        <v>0</v>
      </c>
      <c r="L114" s="106">
        <f>L112-L113</f>
        <v>0</v>
      </c>
      <c r="M114" s="106">
        <f>M112-M113</f>
        <v>0</v>
      </c>
    </row>
    <row r="115" spans="1:13" ht="12" thickTop="1">
      <c r="A115" s="22"/>
      <c r="B115" s="22"/>
      <c r="C115" s="22"/>
      <c r="D115" s="22"/>
      <c r="E115" s="22"/>
      <c r="F115" s="22"/>
      <c r="G115" s="22"/>
      <c r="H115" s="22"/>
      <c r="I115" s="25"/>
      <c r="J115" s="22"/>
      <c r="K115" s="22"/>
      <c r="L115" s="34"/>
      <c r="M115" s="34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5"/>
      <c r="J116" s="22"/>
      <c r="K116" s="22"/>
      <c r="L116" s="34"/>
      <c r="M116" s="34"/>
    </row>
    <row r="117" spans="1:13" ht="12" thickBot="1">
      <c r="A117" s="35" t="s">
        <v>26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34"/>
      <c r="M118" s="34"/>
    </row>
    <row r="119" spans="1:13">
      <c r="A119" s="118" t="s">
        <v>27</v>
      </c>
      <c r="B119" s="27"/>
      <c r="C119" s="27"/>
      <c r="D119" s="27"/>
      <c r="E119" s="27"/>
      <c r="F119" s="65"/>
      <c r="G119" s="22"/>
      <c r="H119" s="27"/>
      <c r="I119" s="22"/>
      <c r="J119" s="22"/>
      <c r="K119" s="22"/>
      <c r="L119" s="34"/>
      <c r="M119" s="34"/>
    </row>
    <row r="120" spans="1:13">
      <c r="A120" s="119" t="s">
        <v>69</v>
      </c>
      <c r="B120" s="27"/>
      <c r="C120" s="27"/>
      <c r="D120" s="27"/>
      <c r="E120" s="27"/>
      <c r="F120" s="59" t="e">
        <f>ROUND(NPV(0.06,$F$106,$F$106,$F$106,$F$106),0)</f>
        <v>#REF!</v>
      </c>
      <c r="G120" s="56"/>
      <c r="H120" s="46">
        <f>ROUND(NPV(0.06,$H$101,$J$101,$K$101,$L$101,$M$101),0)</f>
        <v>0</v>
      </c>
      <c r="I120" s="22"/>
      <c r="J120" s="22"/>
      <c r="K120" s="22"/>
      <c r="L120" s="34"/>
      <c r="M120" s="34"/>
    </row>
    <row r="121" spans="1:13">
      <c r="A121" s="119" t="s">
        <v>28</v>
      </c>
      <c r="B121" s="27"/>
      <c r="C121" s="27"/>
      <c r="D121" s="27"/>
      <c r="E121" s="27"/>
      <c r="F121" s="59">
        <f>ROUND(($F$20)+NPV(0.06,($F$20,$F$20,$F$20)),0)</f>
        <v>0</v>
      </c>
      <c r="G121" s="22"/>
      <c r="H121" s="73">
        <f>ROUND(($H$20)+NPV(0.06,($J$20,$K$20,$L$20,$M$20)),0)</f>
        <v>0</v>
      </c>
      <c r="I121" s="22"/>
      <c r="J121" s="22"/>
      <c r="K121" s="22"/>
      <c r="L121" s="34"/>
      <c r="M121" s="34"/>
    </row>
    <row r="122" spans="1:13">
      <c r="A122" s="116" t="s">
        <v>29</v>
      </c>
      <c r="B122" s="27"/>
      <c r="C122" s="27"/>
      <c r="D122" s="48"/>
      <c r="E122" s="48"/>
      <c r="F122" s="45" t="e">
        <f>F120-F121</f>
        <v>#REF!</v>
      </c>
      <c r="G122" s="66"/>
      <c r="H122" s="107">
        <f>H120-H121</f>
        <v>0</v>
      </c>
      <c r="I122" s="22"/>
      <c r="J122" s="22"/>
      <c r="K122" s="22"/>
      <c r="L122" s="34"/>
      <c r="M122" s="34"/>
    </row>
    <row r="123" spans="1:13">
      <c r="A123" s="27"/>
      <c r="B123" s="27"/>
      <c r="C123" s="27"/>
      <c r="D123" s="27"/>
      <c r="E123" s="27"/>
      <c r="F123" s="67"/>
      <c r="G123" s="56"/>
      <c r="H123" s="60"/>
      <c r="I123" s="22"/>
      <c r="J123" s="22"/>
      <c r="K123" s="22"/>
      <c r="L123" s="34"/>
      <c r="M123" s="34"/>
    </row>
    <row r="124" spans="1:13">
      <c r="A124" s="118" t="s">
        <v>30</v>
      </c>
      <c r="B124" s="27"/>
      <c r="C124" s="27"/>
      <c r="D124" s="27"/>
      <c r="E124" s="27"/>
      <c r="F124" s="67"/>
      <c r="G124" s="56"/>
      <c r="H124" s="60"/>
      <c r="I124" s="22"/>
      <c r="J124" s="22"/>
      <c r="K124" s="22"/>
      <c r="L124" s="34"/>
      <c r="M124" s="34"/>
    </row>
    <row r="125" spans="1:13">
      <c r="A125" s="119" t="s">
        <v>69</v>
      </c>
      <c r="B125" s="27"/>
      <c r="C125" s="27"/>
      <c r="D125" s="27"/>
      <c r="E125" s="27"/>
      <c r="F125" s="59" t="e">
        <f>ROUND(NPV(0.08,$F$106,$F$106,$F$106,$F$106),0)</f>
        <v>#REF!</v>
      </c>
      <c r="G125" s="56"/>
      <c r="H125" s="46">
        <f>ROUND(NPV(0.08,$H$101,$J$101,$K$101,$L$101,$M$101),0)</f>
        <v>0</v>
      </c>
      <c r="I125" s="22"/>
      <c r="J125" s="22"/>
      <c r="K125" s="22"/>
      <c r="L125" s="34"/>
      <c r="M125" s="34"/>
    </row>
    <row r="126" spans="1:13" ht="11.25" customHeight="1" outlineLevel="1">
      <c r="A126" s="119" t="s">
        <v>28</v>
      </c>
      <c r="B126" s="27"/>
      <c r="C126" s="27"/>
      <c r="D126" s="27"/>
      <c r="E126" s="27"/>
      <c r="F126" s="59">
        <f>ROUND(($F$20)+NPV(0.08,($F$20,$F$20,$F$20)),0)</f>
        <v>0</v>
      </c>
      <c r="G126" s="22"/>
      <c r="H126" s="73">
        <f>ROUND(($H$20)+NPV(0.08,($J$20,$K$20,$L$20,$M$20)),0)</f>
        <v>0</v>
      </c>
      <c r="I126" s="22"/>
      <c r="J126" s="22"/>
      <c r="K126" s="22"/>
      <c r="L126" s="34"/>
      <c r="M126" s="34"/>
    </row>
    <row r="127" spans="1:13" ht="11.25" customHeight="1" outlineLevel="1">
      <c r="A127" s="116" t="s">
        <v>31</v>
      </c>
      <c r="B127" s="27"/>
      <c r="C127" s="27"/>
      <c r="D127" s="48"/>
      <c r="E127" s="48"/>
      <c r="F127" s="45" t="e">
        <f>F125-F126</f>
        <v>#REF!</v>
      </c>
      <c r="G127" s="66"/>
      <c r="H127" s="107">
        <f>H125-H126</f>
        <v>0</v>
      </c>
      <c r="I127" s="22"/>
      <c r="J127" s="22"/>
      <c r="K127" s="22"/>
      <c r="L127" s="34"/>
      <c r="M127" s="34"/>
    </row>
    <row r="128" spans="1:13" collapsed="1">
      <c r="A128" s="27"/>
      <c r="B128" s="27"/>
      <c r="C128" s="27"/>
      <c r="D128" s="27"/>
      <c r="E128" s="27"/>
      <c r="F128" s="67"/>
      <c r="G128" s="56"/>
      <c r="H128" s="60"/>
      <c r="I128" s="22"/>
      <c r="J128" s="22"/>
      <c r="K128" s="22"/>
      <c r="L128" s="34"/>
      <c r="M128" s="34"/>
    </row>
    <row r="129" spans="1:13">
      <c r="A129" s="118" t="s">
        <v>63</v>
      </c>
      <c r="B129" s="27"/>
      <c r="C129" s="27"/>
      <c r="D129" s="27"/>
      <c r="E129" s="27"/>
      <c r="F129" s="65"/>
      <c r="G129" s="22"/>
      <c r="H129" s="27"/>
      <c r="I129" s="22"/>
      <c r="J129" s="22"/>
      <c r="K129" s="22"/>
      <c r="L129" s="34"/>
      <c r="M129" s="34"/>
    </row>
    <row r="130" spans="1:13">
      <c r="A130" s="119" t="s">
        <v>69</v>
      </c>
      <c r="B130" s="27"/>
      <c r="C130" s="27"/>
      <c r="D130" s="27"/>
      <c r="E130" s="27"/>
      <c r="F130" s="59" t="e">
        <f>ROUND(NPV(0.1,$F$106,$F$106,$F$106,$F$106),0)</f>
        <v>#REF!</v>
      </c>
      <c r="G130" s="56"/>
      <c r="H130" s="46">
        <f>ROUND(NPV(0.1,$H$101,$J$101,$K$101,$L$101,$M$101),0)</f>
        <v>0</v>
      </c>
      <c r="I130" s="22"/>
      <c r="J130" s="22"/>
      <c r="K130" s="22"/>
      <c r="L130" s="34"/>
      <c r="M130" s="34"/>
    </row>
    <row r="131" spans="1:13">
      <c r="A131" s="119" t="s">
        <v>28</v>
      </c>
      <c r="B131" s="27"/>
      <c r="C131" s="27"/>
      <c r="D131" s="27"/>
      <c r="E131" s="27"/>
      <c r="F131" s="59">
        <f>ROUND(($F$20)+NPV(0.1,($F$20,$F$20,$F$20)),0)</f>
        <v>0</v>
      </c>
      <c r="G131" s="22"/>
      <c r="H131" s="73">
        <f>ROUND(($H$20)+NPV(0.1,($J$20,$K$20,$L$20,$M$20)),0)</f>
        <v>0</v>
      </c>
      <c r="I131" s="22"/>
      <c r="J131" s="22"/>
      <c r="K131" s="22"/>
      <c r="L131" s="34"/>
      <c r="M131" s="34"/>
    </row>
    <row r="132" spans="1:13">
      <c r="A132" s="116" t="s">
        <v>64</v>
      </c>
      <c r="B132" s="27"/>
      <c r="C132" s="27"/>
      <c r="D132" s="27"/>
      <c r="E132" s="27"/>
      <c r="F132" s="45" t="e">
        <f>F130-F131</f>
        <v>#REF!</v>
      </c>
      <c r="G132" s="66"/>
      <c r="H132" s="107">
        <f>H130-H131</f>
        <v>0</v>
      </c>
      <c r="I132" s="22"/>
      <c r="J132" s="22"/>
      <c r="K132" s="22"/>
      <c r="L132" s="34"/>
      <c r="M132" s="34"/>
    </row>
    <row r="133" spans="1:13" ht="11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34"/>
      <c r="M133" s="34"/>
    </row>
    <row r="134" spans="1:13" ht="11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34"/>
      <c r="M134" s="34"/>
    </row>
    <row r="135" spans="1:13" ht="11.25" customHeight="1" thickBot="1">
      <c r="A135" s="35" t="s">
        <v>65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11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1:13">
      <c r="A137" s="22"/>
      <c r="B137" s="22"/>
      <c r="C137" s="22"/>
      <c r="D137" s="22"/>
      <c r="E137" s="68" t="s">
        <v>51</v>
      </c>
      <c r="F137" s="22"/>
      <c r="G137" s="22"/>
      <c r="H137" s="108" t="e">
        <f>IRR(H106:M106)</f>
        <v>#NUM!</v>
      </c>
      <c r="I137" s="22"/>
      <c r="J137" s="22"/>
      <c r="K137" s="22"/>
      <c r="L137" s="22"/>
      <c r="M137" s="22"/>
    </row>
    <row r="138" spans="1:13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1:13">
      <c r="A139" s="22"/>
      <c r="B139" s="22"/>
      <c r="C139" s="22"/>
      <c r="D139" s="42" t="s">
        <v>67</v>
      </c>
      <c r="E139" s="22"/>
      <c r="F139" s="22"/>
      <c r="G139" s="22"/>
      <c r="H139" s="41" t="s">
        <v>54</v>
      </c>
      <c r="I139" s="42"/>
      <c r="J139" s="41" t="s">
        <v>55</v>
      </c>
      <c r="K139" s="41" t="s">
        <v>56</v>
      </c>
      <c r="L139" s="41" t="s">
        <v>57</v>
      </c>
      <c r="M139" s="41" t="s">
        <v>58</v>
      </c>
    </row>
    <row r="140" spans="1:13">
      <c r="A140" s="22"/>
      <c r="B140" s="22"/>
      <c r="C140" s="22"/>
      <c r="D140" s="22"/>
      <c r="E140" s="22"/>
      <c r="F140" s="22"/>
      <c r="G140" s="22"/>
      <c r="H140" s="22"/>
      <c r="I140" s="25"/>
      <c r="J140" s="22"/>
      <c r="K140" s="22"/>
      <c r="L140" s="22"/>
      <c r="M140" s="22"/>
    </row>
    <row r="141" spans="1:13">
      <c r="A141" s="22"/>
      <c r="B141" s="22"/>
      <c r="C141" s="22"/>
      <c r="D141" s="69" t="s">
        <v>66</v>
      </c>
      <c r="E141" s="22"/>
      <c r="F141" s="22"/>
      <c r="G141" s="22"/>
      <c r="H141" s="58">
        <f>H20</f>
        <v>0</v>
      </c>
      <c r="I141" s="25"/>
      <c r="J141" s="58">
        <f>J20</f>
        <v>0</v>
      </c>
      <c r="K141" s="58">
        <f>K20</f>
        <v>0</v>
      </c>
      <c r="L141" s="58">
        <f>L20</f>
        <v>0</v>
      </c>
      <c r="M141" s="58">
        <f>M20</f>
        <v>0</v>
      </c>
    </row>
    <row r="142" spans="1:13">
      <c r="A142" s="22"/>
      <c r="B142" s="22"/>
      <c r="C142" s="22"/>
      <c r="D142" s="25" t="s">
        <v>81</v>
      </c>
      <c r="E142" s="22"/>
      <c r="F142" s="22"/>
      <c r="G142" s="22"/>
      <c r="H142" s="58">
        <f>H97</f>
        <v>0</v>
      </c>
      <c r="I142" s="25"/>
      <c r="J142" s="58">
        <f>J97</f>
        <v>0</v>
      </c>
      <c r="K142" s="58">
        <f>K97</f>
        <v>0</v>
      </c>
      <c r="L142" s="58">
        <f>L97</f>
        <v>0</v>
      </c>
      <c r="M142" s="58">
        <f>M97</f>
        <v>0</v>
      </c>
    </row>
    <row r="143" spans="1:13">
      <c r="A143" s="22"/>
      <c r="B143" s="22"/>
      <c r="C143" s="22"/>
      <c r="D143" s="25" t="s">
        <v>82</v>
      </c>
      <c r="E143" s="22"/>
      <c r="F143" s="22"/>
      <c r="G143" s="22"/>
      <c r="H143" s="58">
        <f t="shared" ref="H143:M143" si="6">H101</f>
        <v>0</v>
      </c>
      <c r="I143" s="58">
        <f t="shared" si="6"/>
        <v>0</v>
      </c>
      <c r="J143" s="58">
        <f t="shared" si="6"/>
        <v>0</v>
      </c>
      <c r="K143" s="58">
        <f t="shared" si="6"/>
        <v>0</v>
      </c>
      <c r="L143" s="58">
        <f t="shared" si="6"/>
        <v>0</v>
      </c>
      <c r="M143" s="58">
        <f t="shared" si="6"/>
        <v>0</v>
      </c>
    </row>
    <row r="144" spans="1:13" ht="11.25" customHeight="1">
      <c r="A144" s="22"/>
      <c r="B144" s="22"/>
      <c r="C144" s="22"/>
      <c r="D144" s="22"/>
      <c r="E144" s="22"/>
      <c r="F144" s="22"/>
      <c r="G144" s="22"/>
      <c r="H144" s="22"/>
      <c r="I144" s="25"/>
      <c r="J144" s="22"/>
      <c r="K144" s="22"/>
      <c r="L144" s="22"/>
      <c r="M144" s="22"/>
    </row>
    <row r="145" spans="1:14" ht="11.25" customHeight="1">
      <c r="A145" s="22"/>
      <c r="B145" s="22"/>
      <c r="C145" s="22"/>
      <c r="D145" s="70" t="s">
        <v>68</v>
      </c>
      <c r="E145" s="22"/>
      <c r="F145" s="22"/>
      <c r="G145" s="22"/>
      <c r="H145" s="109" t="e">
        <f>H142/(SUM(H141:H141))</f>
        <v>#DIV/0!</v>
      </c>
      <c r="I145" s="81"/>
      <c r="J145" s="109" t="e">
        <f>J142/(SUM(H141:J141))</f>
        <v>#DIV/0!</v>
      </c>
      <c r="K145" s="109" t="e">
        <f>K142/(SUM(H141:K141))</f>
        <v>#DIV/0!</v>
      </c>
      <c r="L145" s="109" t="e">
        <f>L142/(SUM(H141:L141))</f>
        <v>#DIV/0!</v>
      </c>
      <c r="M145" s="109" t="e">
        <f>M142/(SUM(H141:M141))</f>
        <v>#DIV/0!</v>
      </c>
      <c r="N145" s="14"/>
    </row>
    <row r="146" spans="1:14">
      <c r="A146" s="22"/>
      <c r="B146" s="22"/>
      <c r="C146" s="22"/>
      <c r="D146" s="70" t="s">
        <v>75</v>
      </c>
      <c r="E146" s="22"/>
      <c r="F146" s="22"/>
      <c r="G146" s="22"/>
      <c r="H146" s="109" t="e">
        <f>H143/(SUM(H141:H141))</f>
        <v>#DIV/0!</v>
      </c>
      <c r="I146" s="81"/>
      <c r="J146" s="109" t="e">
        <f>J143/(SUM(H141:J141))</f>
        <v>#DIV/0!</v>
      </c>
      <c r="K146" s="109" t="e">
        <f>K143/(SUM(H141:K141))</f>
        <v>#DIV/0!</v>
      </c>
      <c r="L146" s="109" t="e">
        <f>L143/(SUM(H141:L141))</f>
        <v>#DIV/0!</v>
      </c>
      <c r="M146" s="109" t="e">
        <f>M143/(SUM(H141:M141))</f>
        <v>#DIV/0!</v>
      </c>
      <c r="N146" s="14"/>
    </row>
    <row r="147" spans="1:14">
      <c r="A147" s="22"/>
      <c r="B147" s="22"/>
      <c r="C147" s="22"/>
      <c r="D147" s="22"/>
      <c r="E147" s="22"/>
      <c r="F147" s="22"/>
      <c r="G147" s="22"/>
      <c r="H147" s="22"/>
      <c r="I147" s="25"/>
      <c r="J147" s="22"/>
      <c r="K147" s="22"/>
      <c r="L147" s="22"/>
      <c r="M147" s="22"/>
    </row>
    <row r="148" spans="1:1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34"/>
      <c r="M148" s="34"/>
    </row>
    <row r="149" spans="1:14" ht="12" thickBot="1">
      <c r="A149" s="35" t="s">
        <v>49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4">
      <c r="A150" s="27"/>
      <c r="B150" s="27"/>
      <c r="C150" s="27"/>
      <c r="D150" s="27"/>
      <c r="E150" s="27"/>
      <c r="F150" s="57"/>
      <c r="G150" s="56"/>
      <c r="H150" s="56"/>
      <c r="I150" s="56"/>
      <c r="J150" s="56"/>
      <c r="K150" s="56"/>
      <c r="L150" s="91"/>
      <c r="M150" s="91"/>
    </row>
    <row r="151" spans="1:14">
      <c r="A151" s="27"/>
      <c r="B151" s="27"/>
      <c r="C151" s="27"/>
      <c r="D151" s="27"/>
      <c r="E151" s="27"/>
      <c r="F151" s="57"/>
      <c r="G151" s="57"/>
      <c r="H151" s="57"/>
      <c r="I151" s="57"/>
      <c r="J151" s="57"/>
      <c r="K151" s="57"/>
      <c r="L151" s="101"/>
      <c r="M151" s="101"/>
    </row>
    <row r="152" spans="1:14">
      <c r="A152" s="27"/>
      <c r="B152" s="27"/>
      <c r="C152" s="27"/>
      <c r="D152" s="27"/>
      <c r="E152" s="27"/>
      <c r="F152" s="41" t="s">
        <v>33</v>
      </c>
      <c r="G152" s="42"/>
      <c r="H152" s="41" t="s">
        <v>54</v>
      </c>
      <c r="I152" s="42"/>
      <c r="J152" s="41" t="s">
        <v>55</v>
      </c>
      <c r="K152" s="41" t="s">
        <v>56</v>
      </c>
      <c r="L152" s="41" t="s">
        <v>57</v>
      </c>
      <c r="M152" s="41" t="s">
        <v>58</v>
      </c>
    </row>
    <row r="153" spans="1:14">
      <c r="A153" s="27"/>
      <c r="B153" s="27"/>
      <c r="C153" s="27"/>
      <c r="D153" s="27"/>
      <c r="E153" s="27"/>
      <c r="F153" s="47"/>
      <c r="G153" s="22"/>
      <c r="H153" s="47"/>
      <c r="I153" s="47"/>
      <c r="J153" s="47"/>
      <c r="K153" s="47"/>
      <c r="L153" s="102"/>
      <c r="M153" s="102"/>
    </row>
    <row r="154" spans="1:14">
      <c r="A154" s="36" t="s">
        <v>41</v>
      </c>
      <c r="B154" s="27"/>
      <c r="C154" s="27"/>
      <c r="D154" s="27"/>
      <c r="E154" s="27"/>
      <c r="F154" s="59">
        <f>F20</f>
        <v>0</v>
      </c>
      <c r="G154" s="27"/>
      <c r="H154" s="46">
        <f>H20</f>
        <v>0</v>
      </c>
      <c r="I154" s="27"/>
      <c r="J154" s="46">
        <f>J20</f>
        <v>0</v>
      </c>
      <c r="K154" s="46">
        <f>K20</f>
        <v>0</v>
      </c>
      <c r="L154" s="46">
        <f>L20</f>
        <v>0</v>
      </c>
      <c r="M154" s="46">
        <f>M20</f>
        <v>0</v>
      </c>
    </row>
    <row r="155" spans="1:14">
      <c r="A155" s="36" t="s">
        <v>80</v>
      </c>
      <c r="B155" s="27"/>
      <c r="C155" s="27"/>
      <c r="D155" s="27"/>
      <c r="E155" s="27"/>
      <c r="F155" s="59" t="e">
        <f>F106</f>
        <v>#REF!</v>
      </c>
      <c r="G155" s="27"/>
      <c r="H155" s="82">
        <f t="shared" ref="H155:M155" si="7">H101</f>
        <v>0</v>
      </c>
      <c r="I155" s="82">
        <f t="shared" si="7"/>
        <v>0</v>
      </c>
      <c r="J155" s="82">
        <f t="shared" si="7"/>
        <v>0</v>
      </c>
      <c r="K155" s="82">
        <f t="shared" si="7"/>
        <v>0</v>
      </c>
      <c r="L155" s="82">
        <f t="shared" si="7"/>
        <v>0</v>
      </c>
      <c r="M155" s="82">
        <f t="shared" si="7"/>
        <v>0</v>
      </c>
    </row>
    <row r="156" spans="1:14">
      <c r="A156" s="27"/>
      <c r="B156" s="27"/>
      <c r="C156" s="27"/>
      <c r="D156" s="27"/>
      <c r="E156" s="27"/>
      <c r="F156" s="71">
        <f>ROUNDDOWN(SUM(H156:M157),0)</f>
        <v>0</v>
      </c>
      <c r="G156" s="22"/>
      <c r="H156" s="63">
        <f>IF(G156=0,IF(SUM($H$155:H155)&gt;SUM($H$154:$M$154),1,0),0)</f>
        <v>0</v>
      </c>
      <c r="I156" s="63"/>
      <c r="J156" s="63">
        <f>IF(SUM($H$156:I156)=0,IF(SUM($H$155:J155)&gt;SUM($H$154:$M$154),1,0),0)</f>
        <v>0</v>
      </c>
      <c r="K156" s="63">
        <f>IF(SUM($H$156:J156)=0,IF(SUM($H$155:K155)&gt;SUM($H$154:$M$154),2,0),0)</f>
        <v>0</v>
      </c>
      <c r="L156" s="63">
        <f>IF(SUM($H$156:K156)=0,IF(SUM($H$155:L155)&gt;SUM($H$154:$M$154),3,0),0)</f>
        <v>0</v>
      </c>
      <c r="M156" s="63">
        <f>IF(SUM($H$156:L156)=0,IF(SUM($H$155:M155)&gt;SUM($H$154:$M$154),4,0),0)</f>
        <v>0</v>
      </c>
    </row>
    <row r="157" spans="1:14">
      <c r="A157" s="27"/>
      <c r="B157" s="27"/>
      <c r="C157" s="27"/>
      <c r="D157" s="27"/>
      <c r="E157" s="27"/>
      <c r="F157" s="71">
        <f>ROUND((SUM(H156:M157)*12)-(ROUNDDOWN(SUM(H156:M157),0)*12),0)</f>
        <v>0</v>
      </c>
      <c r="G157" s="22"/>
      <c r="H157" s="63">
        <f>IF(H156&gt;0,(SUM($H$154:$M$154)-SUM(G$155:$H155))/H155,0)</f>
        <v>0</v>
      </c>
      <c r="I157" s="63"/>
      <c r="J157" s="63">
        <f>IF(J156&gt;0,(SUM($H$154:$M$154)-SUM($H$155:I155))/J155,0)</f>
        <v>0</v>
      </c>
      <c r="K157" s="63">
        <f>IF(K156&gt;0,(SUM($H$154:$M$154)-SUM($H$155:J155))/K155,0)</f>
        <v>0</v>
      </c>
      <c r="L157" s="63">
        <f>IF(L156&gt;0,(SUM($H$154:$M$154)-SUM($H$155:K155))/L155,0)</f>
        <v>0</v>
      </c>
      <c r="M157" s="63">
        <f>IF(M156&gt;0,(SUM($H$154:$M$154)-SUM($H$155:L155))/M155,0)</f>
        <v>0</v>
      </c>
    </row>
    <row r="158" spans="1:14">
      <c r="A158" s="27"/>
      <c r="B158" s="27"/>
      <c r="C158" s="27"/>
      <c r="D158" s="27"/>
      <c r="E158" s="27"/>
      <c r="F158" s="47"/>
      <c r="G158" s="22"/>
      <c r="H158" s="58"/>
      <c r="I158" s="58"/>
      <c r="J158" s="58"/>
      <c r="K158" s="58"/>
      <c r="L158" s="34"/>
      <c r="M158" s="34"/>
    </row>
    <row r="159" spans="1:14">
      <c r="A159" s="114" t="s">
        <v>32</v>
      </c>
      <c r="B159" s="27"/>
      <c r="C159" s="27"/>
      <c r="D159" s="27"/>
      <c r="E159" s="27"/>
      <c r="F159" s="72"/>
      <c r="G159" s="42"/>
      <c r="H159" s="18" t="str">
        <f>CONCATENATE(F156," Year(s); ",F157," Month(s)")</f>
        <v>0 Year(s); 0 Month(s)</v>
      </c>
      <c r="I159" s="19"/>
      <c r="J159" s="20"/>
      <c r="K159" s="42"/>
      <c r="L159" s="110"/>
      <c r="M159" s="110"/>
    </row>
    <row r="160" spans="1:14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34"/>
      <c r="M160" s="34"/>
    </row>
    <row r="161" spans="1:14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34"/>
      <c r="M161" s="34"/>
    </row>
    <row r="162" spans="1:14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34"/>
      <c r="M162" s="34"/>
    </row>
    <row r="163" spans="1:14" ht="12" thickBot="1">
      <c r="A163" s="35" t="s">
        <v>79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4">
      <c r="A164" s="27"/>
      <c r="B164" s="27"/>
      <c r="C164" s="27"/>
      <c r="D164" s="27"/>
      <c r="E164" s="27"/>
      <c r="F164" s="47"/>
      <c r="G164" s="22"/>
      <c r="H164" s="22"/>
      <c r="I164" s="22"/>
      <c r="J164" s="22"/>
      <c r="K164" s="22"/>
      <c r="L164" s="34"/>
      <c r="M164" s="34"/>
    </row>
    <row r="165" spans="1:14">
      <c r="A165" s="27"/>
      <c r="B165" s="27"/>
      <c r="C165" s="27"/>
      <c r="D165" s="27"/>
      <c r="E165" s="27"/>
      <c r="F165" s="47"/>
      <c r="G165" s="22"/>
      <c r="H165" s="47"/>
      <c r="I165" s="47"/>
      <c r="J165" s="47"/>
      <c r="K165" s="47"/>
      <c r="L165" s="102"/>
      <c r="M165" s="102"/>
    </row>
    <row r="166" spans="1:14">
      <c r="A166" s="27"/>
      <c r="B166" s="27"/>
      <c r="C166" s="27"/>
      <c r="D166" s="27"/>
      <c r="E166" s="27"/>
      <c r="F166" s="41" t="s">
        <v>33</v>
      </c>
      <c r="G166" s="42"/>
      <c r="H166" s="41" t="s">
        <v>54</v>
      </c>
      <c r="I166" s="25"/>
      <c r="J166" s="41" t="s">
        <v>55</v>
      </c>
      <c r="K166" s="41" t="s">
        <v>56</v>
      </c>
      <c r="L166" s="41" t="s">
        <v>57</v>
      </c>
      <c r="M166" s="41" t="s">
        <v>58</v>
      </c>
    </row>
    <row r="167" spans="1:14">
      <c r="A167" s="27"/>
      <c r="B167" s="27"/>
      <c r="C167" s="27"/>
      <c r="D167" s="27"/>
      <c r="E167" s="27"/>
      <c r="F167" s="47"/>
      <c r="G167" s="22"/>
      <c r="H167" s="47"/>
      <c r="I167" s="25"/>
      <c r="J167" s="47"/>
      <c r="K167" s="47"/>
      <c r="L167" s="102"/>
      <c r="M167" s="102"/>
    </row>
    <row r="168" spans="1:14">
      <c r="A168" s="36" t="s">
        <v>21</v>
      </c>
      <c r="B168" s="27"/>
      <c r="C168" s="27"/>
      <c r="D168" s="27"/>
      <c r="E168" s="27"/>
      <c r="F168" s="59">
        <f>IF(F71=0,0,F71/F26)</f>
        <v>0</v>
      </c>
      <c r="G168" s="46"/>
      <c r="H168" s="46">
        <f>IF(H71=0,0,H71/H26)</f>
        <v>0</v>
      </c>
      <c r="I168" s="25"/>
      <c r="J168" s="46">
        <f>IF(J71=0,0,J71/J26)</f>
        <v>0</v>
      </c>
      <c r="K168" s="46">
        <f>IF(K71=0,0,K71/K26)</f>
        <v>0</v>
      </c>
      <c r="L168" s="46">
        <f>IF(L71=0,0,L71/L26)</f>
        <v>0</v>
      </c>
      <c r="M168" s="46">
        <f>IF(M71=0,0,M71/M26)</f>
        <v>0</v>
      </c>
    </row>
    <row r="169" spans="1:14">
      <c r="A169" s="36" t="s">
        <v>22</v>
      </c>
      <c r="B169" s="27"/>
      <c r="C169" s="27"/>
      <c r="D169" s="27"/>
      <c r="E169" s="27"/>
      <c r="F169" s="73"/>
      <c r="G169" s="60"/>
      <c r="H169" s="17" t="e">
        <f>(H81+H82)/H26</f>
        <v>#DIV/0!</v>
      </c>
      <c r="I169" s="25"/>
      <c r="J169" s="17" t="e">
        <f>(J81+J82)/J26</f>
        <v>#DIV/0!</v>
      </c>
      <c r="K169" s="17" t="e">
        <f>(K81+K82)/K26</f>
        <v>#DIV/0!</v>
      </c>
      <c r="L169" s="17" t="e">
        <f>(L81+L82+26738)/L26</f>
        <v>#DIV/0!</v>
      </c>
      <c r="M169" s="17" t="e">
        <f>(M81+M82+27674)/M26</f>
        <v>#DIV/0!</v>
      </c>
    </row>
    <row r="170" spans="1:14">
      <c r="A170" s="114" t="s">
        <v>23</v>
      </c>
      <c r="B170" s="27"/>
      <c r="C170" s="27"/>
      <c r="D170" s="27"/>
      <c r="E170" s="27"/>
      <c r="F170" s="59">
        <f>F168-F169</f>
        <v>0</v>
      </c>
      <c r="G170" s="60"/>
      <c r="H170" s="46" t="e">
        <f>H168-H169</f>
        <v>#DIV/0!</v>
      </c>
      <c r="I170" s="25"/>
      <c r="J170" s="46" t="e">
        <f>J168-J169</f>
        <v>#DIV/0!</v>
      </c>
      <c r="K170" s="46" t="e">
        <f>K168-K169</f>
        <v>#DIV/0!</v>
      </c>
      <c r="L170" s="82" t="e">
        <f>L168-L169</f>
        <v>#DIV/0!</v>
      </c>
      <c r="M170" s="82" t="e">
        <f>M168-M169</f>
        <v>#DIV/0!</v>
      </c>
    </row>
    <row r="171" spans="1:14">
      <c r="A171" s="27"/>
      <c r="B171" s="27"/>
      <c r="C171" s="27"/>
      <c r="D171" s="27"/>
      <c r="E171" s="27"/>
      <c r="F171" s="57"/>
      <c r="G171" s="56"/>
      <c r="H171" s="56"/>
      <c r="I171" s="25"/>
      <c r="J171" s="56"/>
      <c r="K171" s="56"/>
      <c r="L171" s="91"/>
      <c r="M171" s="91"/>
    </row>
    <row r="172" spans="1:14">
      <c r="A172" s="36" t="s">
        <v>24</v>
      </c>
      <c r="B172" s="27"/>
      <c r="C172" s="27"/>
      <c r="D172" s="27"/>
      <c r="E172" s="27"/>
      <c r="F172" s="73"/>
      <c r="G172" s="60"/>
      <c r="H172" s="17">
        <f>H78+H83+H87+H88</f>
        <v>0</v>
      </c>
      <c r="I172" s="25"/>
      <c r="J172" s="17">
        <f>J78+J83+J87+J88</f>
        <v>0</v>
      </c>
      <c r="K172" s="17">
        <f>K78+K83+K87+K88</f>
        <v>0</v>
      </c>
      <c r="L172" s="17">
        <f>(L78+L83+L87+L88)-26738</f>
        <v>-26738</v>
      </c>
      <c r="M172" s="17">
        <f>(M78+M83+M87+M88)-27674</f>
        <v>-27674</v>
      </c>
      <c r="N172"/>
    </row>
    <row r="173" spans="1:14">
      <c r="A173" s="27"/>
      <c r="B173" s="27"/>
      <c r="C173" s="27"/>
      <c r="D173" s="27"/>
      <c r="E173" s="27"/>
      <c r="F173" s="57"/>
      <c r="G173" s="56"/>
      <c r="H173" s="56"/>
      <c r="I173" s="25"/>
      <c r="J173" s="56"/>
      <c r="K173" s="56"/>
      <c r="L173" s="91"/>
      <c r="M173" s="91"/>
    </row>
    <row r="174" spans="1:14" ht="12" thickBot="1">
      <c r="A174" s="114" t="s">
        <v>25</v>
      </c>
      <c r="B174" s="27"/>
      <c r="C174" s="27"/>
      <c r="D174" s="27"/>
      <c r="E174" s="27"/>
      <c r="F174" s="74">
        <f>IF(F170=0,0,ROUND(F172/F170,1))</f>
        <v>0</v>
      </c>
      <c r="G174" s="52"/>
      <c r="H174" s="111" t="e">
        <f>IF(H170=0,0,ROUND(H172/H170,1))</f>
        <v>#DIV/0!</v>
      </c>
      <c r="I174" s="25"/>
      <c r="J174" s="111" t="e">
        <f>IF(J170=0,0,ROUND(J172/J170,1))</f>
        <v>#DIV/0!</v>
      </c>
      <c r="K174" s="111" t="e">
        <f>IF(K170=0,0,ROUND(K172/K170,1))</f>
        <v>#DIV/0!</v>
      </c>
      <c r="L174" s="112" t="e">
        <f>IF(L170=0,0,ROUND(L172/L170,1))</f>
        <v>#DIV/0!</v>
      </c>
      <c r="M174" s="112" t="e">
        <f>IF(M170=0,0,ROUND(M172/M170,1))</f>
        <v>#DIV/0!</v>
      </c>
    </row>
    <row r="175" spans="1:14" ht="12" thickTop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34"/>
      <c r="M175" s="34"/>
    </row>
    <row r="176" spans="1:14">
      <c r="I176" s="22"/>
    </row>
    <row r="180" spans="1:14">
      <c r="N180" s="3"/>
    </row>
    <row r="18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 s="3"/>
    </row>
    <row r="182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 s="3"/>
    </row>
    <row r="183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 s="3"/>
    </row>
    <row r="184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91" spans="1:14">
      <c r="F191" s="5"/>
    </row>
    <row r="192" spans="1:14">
      <c r="F192" s="5"/>
    </row>
    <row r="194" spans="6:6">
      <c r="F194" s="5"/>
    </row>
    <row r="195" spans="6:6">
      <c r="F195" s="5"/>
    </row>
    <row r="196" spans="6:6">
      <c r="F196" s="5"/>
    </row>
    <row r="197" spans="6:6">
      <c r="F197" s="5"/>
    </row>
    <row r="198" spans="6:6">
      <c r="F198" s="5"/>
    </row>
    <row r="199" spans="6:6">
      <c r="F199" s="5"/>
    </row>
    <row r="200" spans="6:6">
      <c r="F200" s="5"/>
    </row>
    <row r="201" spans="6:6">
      <c r="F201" s="5"/>
    </row>
    <row r="202" spans="6:6">
      <c r="F202" s="5"/>
    </row>
    <row r="203" spans="6:6">
      <c r="F203" s="5"/>
    </row>
    <row r="204" spans="6:6">
      <c r="F204" s="5"/>
    </row>
    <row r="205" spans="6:6">
      <c r="F205" s="5"/>
    </row>
    <row r="206" spans="6:6">
      <c r="F206" s="5"/>
    </row>
    <row r="207" spans="6:6">
      <c r="F207" s="5"/>
    </row>
    <row r="208" spans="6:6">
      <c r="F208" s="5"/>
    </row>
    <row r="209" spans="6:6">
      <c r="F209" s="5"/>
    </row>
    <row r="210" spans="6:6">
      <c r="F210" s="5"/>
    </row>
    <row r="211" spans="6:6">
      <c r="F211" s="5"/>
    </row>
    <row r="212" spans="6:6">
      <c r="F212" s="5"/>
    </row>
    <row r="213" spans="6:6">
      <c r="F213" s="5"/>
    </row>
    <row r="214" spans="6:6">
      <c r="F214" s="5"/>
    </row>
    <row r="215" spans="6:6">
      <c r="F215" s="5"/>
    </row>
    <row r="216" spans="6:6">
      <c r="F216" s="5"/>
    </row>
    <row r="217" spans="6:6">
      <c r="F217" s="5"/>
    </row>
    <row r="218" spans="6:6">
      <c r="F218" s="5"/>
    </row>
    <row r="219" spans="6:6">
      <c r="F219" s="5"/>
    </row>
    <row r="220" spans="6:6">
      <c r="F220" s="5"/>
    </row>
    <row r="221" spans="6:6">
      <c r="F221" s="5"/>
    </row>
    <row r="222" spans="6:6">
      <c r="F222" s="5"/>
    </row>
    <row r="223" spans="6:6">
      <c r="F223" s="5"/>
    </row>
    <row r="224" spans="6:6">
      <c r="F224" s="5"/>
    </row>
    <row r="225" spans="6:6">
      <c r="F225" s="5"/>
    </row>
    <row r="226" spans="6:6">
      <c r="F226" s="5"/>
    </row>
    <row r="227" spans="6:6">
      <c r="F227" s="5"/>
    </row>
    <row r="228" spans="6:6">
      <c r="F228" s="5"/>
    </row>
    <row r="229" spans="6:6">
      <c r="F229" s="5"/>
    </row>
    <row r="230" spans="6:6">
      <c r="F230" s="5"/>
    </row>
    <row r="231" spans="6:6">
      <c r="F231" s="5"/>
    </row>
    <row r="232" spans="6:6">
      <c r="F232" s="5"/>
    </row>
    <row r="233" spans="6:6">
      <c r="F233" s="5"/>
    </row>
    <row r="234" spans="6:6">
      <c r="F234" s="5"/>
    </row>
    <row r="235" spans="6:6">
      <c r="F235" s="5"/>
    </row>
    <row r="236" spans="6:6">
      <c r="F236" s="5"/>
    </row>
    <row r="237" spans="6:6">
      <c r="F237" s="5"/>
    </row>
    <row r="238" spans="6:6">
      <c r="F238" s="5"/>
    </row>
    <row r="239" spans="6:6">
      <c r="F239" s="5"/>
    </row>
    <row r="240" spans="6:6">
      <c r="F240" s="5"/>
    </row>
    <row r="241" spans="6:6">
      <c r="F241" s="5"/>
    </row>
    <row r="242" spans="6:6">
      <c r="F242" s="5"/>
    </row>
    <row r="243" spans="6:6">
      <c r="F243" s="5"/>
    </row>
    <row r="244" spans="6:6">
      <c r="F244" s="5"/>
    </row>
    <row r="245" spans="6:6">
      <c r="F245" s="5"/>
    </row>
    <row r="246" spans="6:6">
      <c r="F246" s="5"/>
    </row>
    <row r="247" spans="6:6">
      <c r="F247" s="5"/>
    </row>
    <row r="248" spans="6:6">
      <c r="F248" s="5"/>
    </row>
    <row r="249" spans="6:6">
      <c r="F249" s="5"/>
    </row>
    <row r="250" spans="6:6">
      <c r="F250" s="5"/>
    </row>
    <row r="251" spans="6:6">
      <c r="F251" s="5"/>
    </row>
    <row r="252" spans="6:6">
      <c r="F252" s="5"/>
    </row>
    <row r="253" spans="6:6">
      <c r="F253" s="5"/>
    </row>
    <row r="254" spans="6:6">
      <c r="F254" s="5"/>
    </row>
    <row r="255" spans="6:6">
      <c r="F255" s="5"/>
    </row>
    <row r="256" spans="6:6">
      <c r="F256" s="5"/>
    </row>
    <row r="257" spans="6:6">
      <c r="F257" s="5"/>
    </row>
    <row r="258" spans="6:6">
      <c r="F258" s="5"/>
    </row>
    <row r="259" spans="6:6">
      <c r="F259" s="5"/>
    </row>
    <row r="260" spans="6:6">
      <c r="F260" s="5"/>
    </row>
    <row r="261" spans="6:6">
      <c r="F261" s="5"/>
    </row>
    <row r="262" spans="6:6">
      <c r="F262" s="5"/>
    </row>
    <row r="263" spans="6:6">
      <c r="F263" s="5"/>
    </row>
    <row r="264" spans="6:6">
      <c r="F264" s="5"/>
    </row>
    <row r="265" spans="6:6">
      <c r="F265" s="5"/>
    </row>
    <row r="266" spans="6:6">
      <c r="F266" s="5"/>
    </row>
    <row r="267" spans="6:6">
      <c r="F267" s="5"/>
    </row>
    <row r="268" spans="6:6">
      <c r="F268" s="5"/>
    </row>
    <row r="269" spans="6:6">
      <c r="F269" s="5"/>
    </row>
    <row r="270" spans="6:6">
      <c r="F270" s="5"/>
    </row>
    <row r="271" spans="6:6">
      <c r="F271" s="5"/>
    </row>
    <row r="272" spans="6:6">
      <c r="F272" s="5"/>
    </row>
    <row r="273" spans="6:6">
      <c r="F273" s="5"/>
    </row>
    <row r="274" spans="6:6">
      <c r="F274" s="5"/>
    </row>
    <row r="275" spans="6:6">
      <c r="F275" s="5"/>
    </row>
    <row r="276" spans="6:6">
      <c r="F276" s="5"/>
    </row>
    <row r="277" spans="6:6">
      <c r="F277" s="5"/>
    </row>
    <row r="278" spans="6:6">
      <c r="F278" s="5"/>
    </row>
    <row r="279" spans="6:6">
      <c r="F279" s="5"/>
    </row>
    <row r="280" spans="6:6">
      <c r="F280" s="5"/>
    </row>
    <row r="281" spans="6:6">
      <c r="F281" s="5"/>
    </row>
    <row r="282" spans="6:6">
      <c r="F282" s="5"/>
    </row>
    <row r="283" spans="6:6">
      <c r="F283" s="5"/>
    </row>
    <row r="284" spans="6:6">
      <c r="F284" s="5"/>
    </row>
    <row r="285" spans="6:6">
      <c r="F285" s="5"/>
    </row>
    <row r="286" spans="6:6">
      <c r="F286" s="5"/>
    </row>
    <row r="287" spans="6:6">
      <c r="F287" s="5"/>
    </row>
    <row r="288" spans="6:6">
      <c r="F288" s="5"/>
    </row>
    <row r="289" spans="6:6">
      <c r="F289" s="5"/>
    </row>
    <row r="290" spans="6:6">
      <c r="F290" s="5"/>
    </row>
    <row r="291" spans="6:6">
      <c r="F291" s="5"/>
    </row>
    <row r="292" spans="6:6">
      <c r="F292" s="5"/>
    </row>
    <row r="293" spans="6:6">
      <c r="F293" s="5"/>
    </row>
    <row r="294" spans="6:6">
      <c r="F294" s="5"/>
    </row>
    <row r="295" spans="6:6">
      <c r="F295" s="5"/>
    </row>
    <row r="296" spans="6:6">
      <c r="F296" s="5"/>
    </row>
    <row r="297" spans="6:6">
      <c r="F297" s="5"/>
    </row>
    <row r="298" spans="6:6">
      <c r="F298" s="5"/>
    </row>
    <row r="299" spans="6:6">
      <c r="F299" s="5"/>
    </row>
    <row r="300" spans="6:6">
      <c r="F300" s="5"/>
    </row>
    <row r="301" spans="6:6">
      <c r="F301" s="5"/>
    </row>
    <row r="302" spans="6:6">
      <c r="F302" s="5"/>
    </row>
    <row r="303" spans="6:6">
      <c r="F303" s="5"/>
    </row>
    <row r="304" spans="6:6">
      <c r="F304" s="5"/>
    </row>
    <row r="305" spans="6:6">
      <c r="F305" s="5"/>
    </row>
    <row r="306" spans="6:6">
      <c r="F306" s="5"/>
    </row>
    <row r="307" spans="6:6">
      <c r="F307" s="5"/>
    </row>
    <row r="308" spans="6:6">
      <c r="F308" s="5"/>
    </row>
    <row r="309" spans="6:6">
      <c r="F309" s="5"/>
    </row>
    <row r="310" spans="6:6">
      <c r="F310" s="5"/>
    </row>
    <row r="311" spans="6:6">
      <c r="F311" s="5"/>
    </row>
    <row r="312" spans="6:6">
      <c r="F312" s="5"/>
    </row>
    <row r="313" spans="6:6">
      <c r="F313" s="5"/>
    </row>
    <row r="314" spans="6:6">
      <c r="F314" s="5"/>
    </row>
    <row r="315" spans="6:6">
      <c r="F315" s="5"/>
    </row>
    <row r="316" spans="6:6">
      <c r="F316" s="5"/>
    </row>
    <row r="317" spans="6:6">
      <c r="F317" s="5"/>
    </row>
    <row r="318" spans="6:6">
      <c r="F318" s="5"/>
    </row>
    <row r="319" spans="6:6">
      <c r="F319" s="5"/>
    </row>
    <row r="320" spans="6:6">
      <c r="F320" s="5"/>
    </row>
    <row r="321" spans="6:6">
      <c r="F321" s="5"/>
    </row>
    <row r="322" spans="6:6">
      <c r="F322" s="5"/>
    </row>
    <row r="323" spans="6:6">
      <c r="F323" s="5"/>
    </row>
    <row r="324" spans="6:6">
      <c r="F324" s="5"/>
    </row>
    <row r="325" spans="6:6">
      <c r="F325" s="5"/>
    </row>
    <row r="326" spans="6:6">
      <c r="F326" s="5"/>
    </row>
    <row r="327" spans="6:6">
      <c r="F327" s="5"/>
    </row>
    <row r="328" spans="6:6">
      <c r="F328" s="5"/>
    </row>
    <row r="329" spans="6:6">
      <c r="F329" s="5"/>
    </row>
    <row r="330" spans="6:6">
      <c r="F330" s="5"/>
    </row>
    <row r="331" spans="6:6">
      <c r="F331" s="5"/>
    </row>
    <row r="332" spans="6:6">
      <c r="F332" s="5"/>
    </row>
    <row r="333" spans="6:6">
      <c r="F333" s="5"/>
    </row>
    <row r="334" spans="6:6">
      <c r="F334" s="5"/>
    </row>
    <row r="335" spans="6:6">
      <c r="F335" s="5"/>
    </row>
    <row r="336" spans="6:6">
      <c r="F336" s="5"/>
    </row>
    <row r="337" spans="6:6">
      <c r="F337" s="5"/>
    </row>
    <row r="338" spans="6:6">
      <c r="F338" s="5"/>
    </row>
    <row r="339" spans="6:6">
      <c r="F339" s="5"/>
    </row>
    <row r="340" spans="6:6">
      <c r="F340" s="5"/>
    </row>
    <row r="341" spans="6:6">
      <c r="F341" s="5"/>
    </row>
    <row r="342" spans="6:6">
      <c r="F342" s="5"/>
    </row>
    <row r="343" spans="6:6">
      <c r="F343" s="5"/>
    </row>
    <row r="344" spans="6:6">
      <c r="F344" s="5"/>
    </row>
    <row r="345" spans="6:6">
      <c r="F345" s="5"/>
    </row>
    <row r="346" spans="6:6">
      <c r="F346" s="5"/>
    </row>
    <row r="347" spans="6:6">
      <c r="F347" s="5"/>
    </row>
    <row r="348" spans="6:6">
      <c r="F348" s="5"/>
    </row>
    <row r="349" spans="6:6">
      <c r="F349" s="5"/>
    </row>
    <row r="350" spans="6:6">
      <c r="F350" s="5"/>
    </row>
    <row r="351" spans="6:6">
      <c r="F351" s="5"/>
    </row>
    <row r="352" spans="6:6">
      <c r="F352" s="5"/>
    </row>
    <row r="353" spans="6:6">
      <c r="F353" s="5"/>
    </row>
    <row r="354" spans="6:6">
      <c r="F354" s="5"/>
    </row>
    <row r="355" spans="6:6">
      <c r="F355" s="5"/>
    </row>
    <row r="356" spans="6:6">
      <c r="F356" s="5"/>
    </row>
    <row r="357" spans="6:6">
      <c r="F357" s="5"/>
    </row>
    <row r="358" spans="6:6">
      <c r="F358" s="5"/>
    </row>
    <row r="359" spans="6:6">
      <c r="F359" s="5"/>
    </row>
    <row r="360" spans="6:6">
      <c r="F360" s="5"/>
    </row>
    <row r="361" spans="6:6">
      <c r="F361" s="5"/>
    </row>
    <row r="362" spans="6:6">
      <c r="F362" s="5"/>
    </row>
    <row r="363" spans="6:6">
      <c r="F363" s="5"/>
    </row>
    <row r="364" spans="6:6">
      <c r="F364" s="5"/>
    </row>
    <row r="365" spans="6:6">
      <c r="F365" s="5"/>
    </row>
    <row r="366" spans="6:6">
      <c r="F366" s="5"/>
    </row>
    <row r="367" spans="6:6">
      <c r="F367" s="5"/>
    </row>
    <row r="368" spans="6:6">
      <c r="F368" s="5"/>
    </row>
    <row r="369" spans="6:6">
      <c r="F369" s="5"/>
    </row>
    <row r="370" spans="6:6">
      <c r="F370" s="5"/>
    </row>
    <row r="371" spans="6:6">
      <c r="F371" s="5"/>
    </row>
    <row r="372" spans="6:6">
      <c r="F372" s="5"/>
    </row>
    <row r="373" spans="6:6">
      <c r="F373" s="5"/>
    </row>
    <row r="374" spans="6:6">
      <c r="F374" s="5"/>
    </row>
    <row r="375" spans="6:6">
      <c r="F375" s="5"/>
    </row>
    <row r="376" spans="6:6">
      <c r="F376" s="5"/>
    </row>
    <row r="377" spans="6:6">
      <c r="F377" s="5"/>
    </row>
    <row r="378" spans="6:6">
      <c r="F378" s="5"/>
    </row>
    <row r="379" spans="6:6">
      <c r="F379" s="5"/>
    </row>
    <row r="380" spans="6:6">
      <c r="F380" s="5"/>
    </row>
    <row r="381" spans="6:6">
      <c r="F381" s="5"/>
    </row>
    <row r="382" spans="6:6">
      <c r="F382" s="5"/>
    </row>
    <row r="383" spans="6:6">
      <c r="F383" s="5"/>
    </row>
    <row r="384" spans="6:6">
      <c r="F384" s="5"/>
    </row>
    <row r="385" spans="6:6">
      <c r="F385" s="5"/>
    </row>
    <row r="386" spans="6:6">
      <c r="F386" s="5"/>
    </row>
    <row r="387" spans="6:6">
      <c r="F387" s="5"/>
    </row>
    <row r="388" spans="6:6">
      <c r="F388" s="5"/>
    </row>
    <row r="389" spans="6:6">
      <c r="F389" s="5"/>
    </row>
    <row r="390" spans="6:6">
      <c r="F390" s="5"/>
    </row>
    <row r="391" spans="6:6">
      <c r="F391" s="5"/>
    </row>
    <row r="392" spans="6:6">
      <c r="F392" s="5"/>
    </row>
    <row r="393" spans="6:6">
      <c r="F393" s="5"/>
    </row>
    <row r="394" spans="6:6">
      <c r="F394" s="5"/>
    </row>
    <row r="395" spans="6:6">
      <c r="F395" s="5"/>
    </row>
    <row r="396" spans="6:6">
      <c r="F396" s="5"/>
    </row>
    <row r="397" spans="6:6">
      <c r="F397" s="5"/>
    </row>
    <row r="398" spans="6:6">
      <c r="F398" s="5"/>
    </row>
    <row r="399" spans="6:6">
      <c r="F399" s="5"/>
    </row>
    <row r="400" spans="6:6">
      <c r="F400" s="5"/>
    </row>
    <row r="401" spans="6:6">
      <c r="F401" s="5"/>
    </row>
    <row r="402" spans="6:6">
      <c r="F402" s="5"/>
    </row>
    <row r="403" spans="6:6">
      <c r="F403" s="5"/>
    </row>
    <row r="404" spans="6:6">
      <c r="F404" s="5"/>
    </row>
    <row r="405" spans="6:6">
      <c r="F405" s="5"/>
    </row>
    <row r="406" spans="6:6">
      <c r="F406" s="5"/>
    </row>
    <row r="407" spans="6:6">
      <c r="F407" s="5"/>
    </row>
    <row r="408" spans="6:6">
      <c r="F408" s="5"/>
    </row>
    <row r="409" spans="6:6">
      <c r="F409" s="5"/>
    </row>
    <row r="410" spans="6:6">
      <c r="F410" s="5"/>
    </row>
    <row r="411" spans="6:6">
      <c r="F411" s="5"/>
    </row>
    <row r="412" spans="6:6">
      <c r="F412" s="5"/>
    </row>
    <row r="413" spans="6:6">
      <c r="F413" s="5"/>
    </row>
    <row r="414" spans="6:6">
      <c r="F414" s="5"/>
    </row>
    <row r="415" spans="6:6">
      <c r="F415" s="5"/>
    </row>
    <row r="416" spans="6:6">
      <c r="F416" s="5"/>
    </row>
    <row r="417" spans="6:6">
      <c r="F417" s="5"/>
    </row>
    <row r="418" spans="6:6">
      <c r="F418" s="5"/>
    </row>
    <row r="419" spans="6:6">
      <c r="F419" s="5"/>
    </row>
    <row r="420" spans="6:6">
      <c r="F420" s="5"/>
    </row>
    <row r="421" spans="6:6">
      <c r="F421" s="5"/>
    </row>
    <row r="422" spans="6:6">
      <c r="F422" s="5"/>
    </row>
    <row r="423" spans="6:6">
      <c r="F423" s="5"/>
    </row>
    <row r="424" spans="6:6">
      <c r="F424" s="5"/>
    </row>
    <row r="425" spans="6:6">
      <c r="F425" s="5"/>
    </row>
    <row r="426" spans="6:6">
      <c r="F426" s="5"/>
    </row>
    <row r="427" spans="6:6">
      <c r="F427" s="5"/>
    </row>
    <row r="428" spans="6:6">
      <c r="F428" s="5"/>
    </row>
    <row r="429" spans="6:6">
      <c r="F429" s="5"/>
    </row>
    <row r="430" spans="6:6">
      <c r="F430" s="5"/>
    </row>
    <row r="431" spans="6:6">
      <c r="F431" s="5"/>
    </row>
    <row r="432" spans="6:6">
      <c r="F432" s="5"/>
    </row>
    <row r="433" spans="6:6">
      <c r="F433" s="5"/>
    </row>
    <row r="434" spans="6:6">
      <c r="F434" s="5"/>
    </row>
    <row r="435" spans="6:6">
      <c r="F435" s="5"/>
    </row>
    <row r="436" spans="6:6">
      <c r="F436" s="5"/>
    </row>
    <row r="437" spans="6:6">
      <c r="F437" s="5"/>
    </row>
    <row r="438" spans="6:6">
      <c r="F438" s="5"/>
    </row>
    <row r="439" spans="6:6">
      <c r="F439" s="5"/>
    </row>
    <row r="440" spans="6:6">
      <c r="F440" s="5"/>
    </row>
    <row r="441" spans="6:6">
      <c r="F441" s="5"/>
    </row>
    <row r="442" spans="6:6">
      <c r="F442" s="5"/>
    </row>
    <row r="443" spans="6:6">
      <c r="F443" s="5"/>
    </row>
    <row r="444" spans="6:6">
      <c r="F444" s="5"/>
    </row>
    <row r="445" spans="6:6">
      <c r="F445" s="5"/>
    </row>
    <row r="446" spans="6:6">
      <c r="F446" s="5"/>
    </row>
    <row r="447" spans="6:6">
      <c r="F447" s="5"/>
    </row>
    <row r="448" spans="6:6">
      <c r="F448" s="5"/>
    </row>
    <row r="449" spans="6:6">
      <c r="F449" s="5"/>
    </row>
    <row r="450" spans="6:6">
      <c r="F450" s="5"/>
    </row>
    <row r="451" spans="6:6">
      <c r="F451" s="5"/>
    </row>
    <row r="452" spans="6:6">
      <c r="F452" s="5"/>
    </row>
    <row r="453" spans="6:6">
      <c r="F453" s="5"/>
    </row>
    <row r="454" spans="6:6">
      <c r="F454" s="5"/>
    </row>
    <row r="455" spans="6:6">
      <c r="F455" s="5"/>
    </row>
    <row r="456" spans="6:6">
      <c r="F456" s="5"/>
    </row>
    <row r="457" spans="6:6">
      <c r="F457" s="5"/>
    </row>
    <row r="458" spans="6:6">
      <c r="F458" s="5"/>
    </row>
    <row r="459" spans="6:6">
      <c r="F459" s="5"/>
    </row>
    <row r="460" spans="6:6">
      <c r="F460" s="5"/>
    </row>
    <row r="461" spans="6:6">
      <c r="F461" s="5"/>
    </row>
    <row r="462" spans="6:6">
      <c r="F462" s="5"/>
    </row>
    <row r="463" spans="6:6">
      <c r="F463" s="5"/>
    </row>
    <row r="464" spans="6:6">
      <c r="F464" s="5"/>
    </row>
    <row r="465" spans="6:6">
      <c r="F465" s="5"/>
    </row>
    <row r="466" spans="6:6">
      <c r="F466" s="5"/>
    </row>
    <row r="467" spans="6:6">
      <c r="F467" s="5"/>
    </row>
    <row r="468" spans="6:6">
      <c r="F468" s="5"/>
    </row>
    <row r="469" spans="6:6">
      <c r="F469" s="5"/>
    </row>
    <row r="470" spans="6:6">
      <c r="F470" s="5"/>
    </row>
    <row r="471" spans="6:6">
      <c r="F471" s="5"/>
    </row>
    <row r="472" spans="6:6">
      <c r="F472" s="5"/>
    </row>
    <row r="473" spans="6:6">
      <c r="F473" s="5"/>
    </row>
    <row r="474" spans="6:6">
      <c r="F474" s="5"/>
    </row>
    <row r="475" spans="6:6">
      <c r="F475" s="5"/>
    </row>
    <row r="476" spans="6:6">
      <c r="F476" s="5"/>
    </row>
    <row r="477" spans="6:6">
      <c r="F477" s="5"/>
    </row>
    <row r="478" spans="6:6">
      <c r="F478" s="5"/>
    </row>
    <row r="479" spans="6:6">
      <c r="F479" s="5"/>
    </row>
    <row r="480" spans="6:6">
      <c r="F480" s="5"/>
    </row>
    <row r="481" spans="6:6">
      <c r="F481" s="5"/>
    </row>
    <row r="482" spans="6:6">
      <c r="F482" s="5"/>
    </row>
    <row r="483" spans="6:6">
      <c r="F483" s="5"/>
    </row>
    <row r="484" spans="6:6">
      <c r="F484" s="5"/>
    </row>
    <row r="485" spans="6:6">
      <c r="F485" s="5"/>
    </row>
    <row r="486" spans="6:6">
      <c r="F486" s="5"/>
    </row>
    <row r="487" spans="6:6">
      <c r="F487" s="5"/>
    </row>
    <row r="488" spans="6:6">
      <c r="F488" s="5"/>
    </row>
    <row r="489" spans="6:6">
      <c r="F489" s="5"/>
    </row>
    <row r="490" spans="6:6">
      <c r="F490" s="5"/>
    </row>
    <row r="491" spans="6:6">
      <c r="F491" s="5"/>
    </row>
    <row r="492" spans="6:6">
      <c r="F492" s="5"/>
    </row>
    <row r="493" spans="6:6">
      <c r="F493" s="5"/>
    </row>
    <row r="494" spans="6:6">
      <c r="F494" s="5"/>
    </row>
    <row r="495" spans="6:6">
      <c r="F495" s="5"/>
    </row>
    <row r="496" spans="6:6">
      <c r="F496" s="5"/>
    </row>
    <row r="497" spans="6:6">
      <c r="F497" s="5"/>
    </row>
    <row r="498" spans="6:6">
      <c r="F498" s="5"/>
    </row>
    <row r="499" spans="6:6">
      <c r="F499" s="5"/>
    </row>
    <row r="500" spans="6:6">
      <c r="F500" s="5"/>
    </row>
    <row r="501" spans="6:6">
      <c r="F501" s="5"/>
    </row>
    <row r="502" spans="6:6">
      <c r="F502" s="5"/>
    </row>
    <row r="503" spans="6:6">
      <c r="F503" s="5"/>
    </row>
    <row r="504" spans="6:6">
      <c r="F504" s="5"/>
    </row>
    <row r="505" spans="6:6">
      <c r="F505" s="5"/>
    </row>
    <row r="506" spans="6:6">
      <c r="F506" s="5"/>
    </row>
    <row r="507" spans="6:6">
      <c r="F507" s="5"/>
    </row>
    <row r="508" spans="6:6">
      <c r="F508" s="5"/>
    </row>
    <row r="509" spans="6:6">
      <c r="F509" s="5"/>
    </row>
    <row r="510" spans="6:6">
      <c r="F510" s="5"/>
    </row>
    <row r="511" spans="6:6">
      <c r="F511" s="5"/>
    </row>
    <row r="512" spans="6:6">
      <c r="F512" s="5"/>
    </row>
    <row r="513" spans="6:6">
      <c r="F513" s="5"/>
    </row>
    <row r="514" spans="6:6">
      <c r="F514" s="5"/>
    </row>
    <row r="515" spans="6:6">
      <c r="F515" s="5"/>
    </row>
    <row r="516" spans="6:6">
      <c r="F516" s="5"/>
    </row>
    <row r="517" spans="6:6">
      <c r="F517" s="5"/>
    </row>
    <row r="518" spans="6:6">
      <c r="F518" s="5"/>
    </row>
    <row r="519" spans="6:6">
      <c r="F519" s="5"/>
    </row>
    <row r="520" spans="6:6">
      <c r="F520" s="5"/>
    </row>
    <row r="521" spans="6:6">
      <c r="F521" s="5"/>
    </row>
    <row r="522" spans="6:6">
      <c r="F522" s="5"/>
    </row>
    <row r="523" spans="6:6">
      <c r="F523" s="5"/>
    </row>
    <row r="524" spans="6:6">
      <c r="F524" s="5"/>
    </row>
    <row r="525" spans="6:6">
      <c r="F525" s="5"/>
    </row>
    <row r="526" spans="6:6">
      <c r="F526" s="5"/>
    </row>
    <row r="527" spans="6:6">
      <c r="F527" s="5"/>
    </row>
    <row r="528" spans="6:6">
      <c r="F528" s="5"/>
    </row>
    <row r="529" spans="6:6">
      <c r="F529" s="5"/>
    </row>
    <row r="530" spans="6:6">
      <c r="F530" s="5"/>
    </row>
    <row r="531" spans="6:6">
      <c r="F531" s="5"/>
    </row>
    <row r="532" spans="6:6">
      <c r="F532" s="5"/>
    </row>
    <row r="533" spans="6:6">
      <c r="F533" s="5"/>
    </row>
    <row r="534" spans="6:6">
      <c r="F534" s="5"/>
    </row>
    <row r="535" spans="6:6">
      <c r="F535" s="5"/>
    </row>
    <row r="536" spans="6:6">
      <c r="F536" s="5"/>
    </row>
    <row r="537" spans="6:6">
      <c r="F537" s="5"/>
    </row>
    <row r="538" spans="6:6">
      <c r="F538" s="5"/>
    </row>
    <row r="539" spans="6:6">
      <c r="F539" s="5"/>
    </row>
    <row r="540" spans="6:6">
      <c r="F540" s="5"/>
    </row>
    <row r="541" spans="6:6">
      <c r="F541" s="5"/>
    </row>
    <row r="542" spans="6:6">
      <c r="F542" s="5"/>
    </row>
    <row r="543" spans="6:6">
      <c r="F543" s="5"/>
    </row>
    <row r="544" spans="6:6">
      <c r="F544" s="5"/>
    </row>
    <row r="545" spans="6:6">
      <c r="F545" s="5"/>
    </row>
    <row r="546" spans="6:6">
      <c r="F546" s="5"/>
    </row>
    <row r="547" spans="6:6">
      <c r="F547" s="5"/>
    </row>
    <row r="548" spans="6:6">
      <c r="F548" s="5"/>
    </row>
    <row r="549" spans="6:6">
      <c r="F549" s="5"/>
    </row>
    <row r="550" spans="6:6">
      <c r="F550" s="5"/>
    </row>
    <row r="551" spans="6:6">
      <c r="F551" s="5"/>
    </row>
    <row r="552" spans="6:6">
      <c r="F552" s="5"/>
    </row>
    <row r="553" spans="6:6">
      <c r="F553" s="5"/>
    </row>
    <row r="554" spans="6:6">
      <c r="F554" s="5"/>
    </row>
    <row r="555" spans="6:6">
      <c r="F555" s="5"/>
    </row>
    <row r="556" spans="6:6">
      <c r="F556" s="5"/>
    </row>
    <row r="557" spans="6:6">
      <c r="F557" s="5"/>
    </row>
    <row r="558" spans="6:6">
      <c r="F558" s="5"/>
    </row>
    <row r="559" spans="6:6">
      <c r="F559" s="5"/>
    </row>
    <row r="560" spans="6:6">
      <c r="F560" s="5"/>
    </row>
    <row r="561" spans="6:6">
      <c r="F561" s="5"/>
    </row>
    <row r="562" spans="6:6">
      <c r="F562" s="5"/>
    </row>
    <row r="563" spans="6:6">
      <c r="F563" s="5"/>
    </row>
    <row r="564" spans="6:6">
      <c r="F564" s="5"/>
    </row>
    <row r="565" spans="6:6">
      <c r="F565" s="5"/>
    </row>
    <row r="566" spans="6:6">
      <c r="F566" s="5"/>
    </row>
    <row r="567" spans="6:6">
      <c r="F567" s="5"/>
    </row>
    <row r="568" spans="6:6">
      <c r="F568" s="5"/>
    </row>
    <row r="569" spans="6:6">
      <c r="F569" s="5"/>
    </row>
    <row r="570" spans="6:6">
      <c r="F570" s="5"/>
    </row>
    <row r="571" spans="6:6">
      <c r="F571" s="5"/>
    </row>
    <row r="572" spans="6:6">
      <c r="F572" s="5"/>
    </row>
    <row r="573" spans="6:6">
      <c r="F573" s="5"/>
    </row>
    <row r="574" spans="6:6">
      <c r="F574" s="5"/>
    </row>
    <row r="575" spans="6:6">
      <c r="F575" s="5"/>
    </row>
    <row r="576" spans="6:6">
      <c r="F576" s="5"/>
    </row>
    <row r="577" spans="6:6">
      <c r="F577" s="5"/>
    </row>
    <row r="578" spans="6:6">
      <c r="F578" s="5"/>
    </row>
    <row r="579" spans="6:6">
      <c r="F579" s="5"/>
    </row>
    <row r="580" spans="6:6">
      <c r="F580" s="5"/>
    </row>
    <row r="581" spans="6:6">
      <c r="F581" s="5"/>
    </row>
    <row r="582" spans="6:6">
      <c r="F582" s="5"/>
    </row>
    <row r="583" spans="6:6">
      <c r="F583" s="5"/>
    </row>
    <row r="584" spans="6:6">
      <c r="F584" s="5"/>
    </row>
    <row r="585" spans="6:6">
      <c r="F585" s="5"/>
    </row>
    <row r="586" spans="6:6">
      <c r="F586" s="5"/>
    </row>
    <row r="587" spans="6:6">
      <c r="F587" s="5"/>
    </row>
    <row r="588" spans="6:6">
      <c r="F588" s="5"/>
    </row>
    <row r="589" spans="6:6">
      <c r="F589" s="5"/>
    </row>
    <row r="590" spans="6:6">
      <c r="F590" s="5"/>
    </row>
    <row r="591" spans="6:6">
      <c r="F591" s="5"/>
    </row>
    <row r="592" spans="6:6">
      <c r="F592" s="5"/>
    </row>
    <row r="593" spans="6:6">
      <c r="F593" s="5"/>
    </row>
    <row r="594" spans="6:6">
      <c r="F594" s="5"/>
    </row>
    <row r="595" spans="6:6">
      <c r="F595" s="5"/>
    </row>
    <row r="596" spans="6:6">
      <c r="F596" s="5"/>
    </row>
    <row r="597" spans="6:6">
      <c r="F597" s="5"/>
    </row>
    <row r="598" spans="6:6">
      <c r="F598" s="5"/>
    </row>
    <row r="599" spans="6:6">
      <c r="F599" s="5"/>
    </row>
    <row r="600" spans="6:6">
      <c r="F600" s="5"/>
    </row>
    <row r="601" spans="6:6">
      <c r="F601" s="5"/>
    </row>
    <row r="602" spans="6:6">
      <c r="F602" s="5"/>
    </row>
    <row r="603" spans="6:6">
      <c r="F603" s="5"/>
    </row>
    <row r="604" spans="6:6">
      <c r="F604" s="5"/>
    </row>
    <row r="605" spans="6:6">
      <c r="F605" s="5"/>
    </row>
    <row r="606" spans="6:6">
      <c r="F606" s="5"/>
    </row>
    <row r="607" spans="6:6">
      <c r="F607" s="5"/>
    </row>
    <row r="608" spans="6:6">
      <c r="F608" s="5"/>
    </row>
    <row r="609" spans="6:6">
      <c r="F609" s="5"/>
    </row>
    <row r="610" spans="6:6">
      <c r="F610" s="5"/>
    </row>
    <row r="611" spans="6:6">
      <c r="F611" s="5"/>
    </row>
    <row r="612" spans="6:6">
      <c r="F612" s="5"/>
    </row>
    <row r="613" spans="6:6">
      <c r="F613" s="5"/>
    </row>
    <row r="614" spans="6:6">
      <c r="F614" s="5"/>
    </row>
    <row r="615" spans="6:6">
      <c r="F615" s="5"/>
    </row>
    <row r="616" spans="6:6">
      <c r="F616" s="5"/>
    </row>
    <row r="617" spans="6:6">
      <c r="F617" s="5"/>
    </row>
    <row r="618" spans="6:6">
      <c r="F618" s="5"/>
    </row>
    <row r="619" spans="6:6">
      <c r="F619" s="5"/>
    </row>
    <row r="620" spans="6:6">
      <c r="F620" s="5"/>
    </row>
    <row r="621" spans="6:6">
      <c r="F621" s="5"/>
    </row>
    <row r="622" spans="6:6">
      <c r="F622" s="5"/>
    </row>
    <row r="623" spans="6:6">
      <c r="F623" s="5"/>
    </row>
    <row r="624" spans="6:6">
      <c r="F624" s="5"/>
    </row>
    <row r="625" spans="6:6">
      <c r="F625" s="5"/>
    </row>
    <row r="626" spans="6:6">
      <c r="F626" s="5"/>
    </row>
    <row r="627" spans="6:6">
      <c r="F627" s="5"/>
    </row>
    <row r="628" spans="6:6">
      <c r="F628" s="5"/>
    </row>
    <row r="629" spans="6:6">
      <c r="F629" s="5"/>
    </row>
    <row r="630" spans="6:6">
      <c r="F630" s="5"/>
    </row>
    <row r="631" spans="6:6">
      <c r="F631" s="5"/>
    </row>
    <row r="632" spans="6:6">
      <c r="F632" s="5"/>
    </row>
    <row r="633" spans="6:6">
      <c r="F633" s="5"/>
    </row>
    <row r="634" spans="6:6">
      <c r="F634" s="5"/>
    </row>
    <row r="635" spans="6:6">
      <c r="F635" s="5"/>
    </row>
    <row r="636" spans="6:6">
      <c r="F636" s="5"/>
    </row>
    <row r="637" spans="6:6">
      <c r="F637" s="5"/>
    </row>
    <row r="638" spans="6:6">
      <c r="F638" s="5"/>
    </row>
    <row r="639" spans="6:6">
      <c r="F639" s="5"/>
    </row>
    <row r="640" spans="6:6">
      <c r="F640" s="5"/>
    </row>
    <row r="641" spans="6:6">
      <c r="F641" s="5"/>
    </row>
    <row r="642" spans="6:6">
      <c r="F642" s="5"/>
    </row>
    <row r="643" spans="6:6">
      <c r="F643" s="5"/>
    </row>
    <row r="644" spans="6:6">
      <c r="F644" s="5"/>
    </row>
    <row r="645" spans="6:6">
      <c r="F645" s="5"/>
    </row>
    <row r="646" spans="6:6">
      <c r="F646" s="5"/>
    </row>
    <row r="647" spans="6:6">
      <c r="F647" s="5"/>
    </row>
    <row r="648" spans="6:6">
      <c r="F648" s="5"/>
    </row>
    <row r="649" spans="6:6">
      <c r="F649" s="5"/>
    </row>
    <row r="650" spans="6:6">
      <c r="F650" s="5"/>
    </row>
    <row r="651" spans="6:6">
      <c r="F651" s="5"/>
    </row>
    <row r="652" spans="6:6">
      <c r="F652" s="5"/>
    </row>
    <row r="653" spans="6:6">
      <c r="F653" s="5"/>
    </row>
    <row r="654" spans="6:6">
      <c r="F654" s="5"/>
    </row>
    <row r="655" spans="6:6">
      <c r="F655" s="5"/>
    </row>
    <row r="656" spans="6:6">
      <c r="F656" s="5"/>
    </row>
    <row r="657" spans="6:6">
      <c r="F657" s="5"/>
    </row>
    <row r="658" spans="6:6">
      <c r="F658" s="5"/>
    </row>
    <row r="659" spans="6:6">
      <c r="F659" s="5"/>
    </row>
    <row r="660" spans="6:6">
      <c r="F660" s="5"/>
    </row>
    <row r="661" spans="6:6">
      <c r="F661" s="5"/>
    </row>
    <row r="662" spans="6:6">
      <c r="F662" s="5"/>
    </row>
    <row r="663" spans="6:6">
      <c r="F663" s="5"/>
    </row>
    <row r="664" spans="6:6">
      <c r="F664" s="5"/>
    </row>
    <row r="665" spans="6:6">
      <c r="F665" s="5"/>
    </row>
    <row r="666" spans="6:6">
      <c r="F666" s="5"/>
    </row>
    <row r="667" spans="6:6">
      <c r="F667" s="5"/>
    </row>
    <row r="668" spans="6:6">
      <c r="F668" s="5"/>
    </row>
    <row r="669" spans="6:6">
      <c r="F669" s="5"/>
    </row>
    <row r="670" spans="6:6">
      <c r="F670" s="5"/>
    </row>
    <row r="671" spans="6:6">
      <c r="F671" s="5"/>
    </row>
    <row r="672" spans="6:6">
      <c r="F672" s="5"/>
    </row>
    <row r="673" spans="6:6">
      <c r="F673" s="5"/>
    </row>
    <row r="674" spans="6:6">
      <c r="F674" s="5"/>
    </row>
    <row r="675" spans="6:6">
      <c r="F675" s="5"/>
    </row>
    <row r="676" spans="6:6">
      <c r="F676" s="5"/>
    </row>
    <row r="677" spans="6:6">
      <c r="F677" s="5"/>
    </row>
    <row r="678" spans="6:6">
      <c r="F678" s="5"/>
    </row>
    <row r="679" spans="6:6">
      <c r="F679" s="5"/>
    </row>
    <row r="680" spans="6:6">
      <c r="F680" s="5"/>
    </row>
  </sheetData>
  <customSheetViews>
    <customSheetView guid="{5E64D254-4A2C-4DD7-9E25-B1C0953E196C}" showPageBreaks="1" showGridLines="0" outlineSymbols="0" hiddenRows="1" showRuler="0">
      <rowBreaks count="1" manualBreakCount="1">
        <brk id="68" max="16383" man="1"/>
      </rowBreaks>
      <pageMargins left="0.5" right="0.5" top="0.5" bottom="0.75" header="0.5" footer="0.5"/>
      <pageSetup scale="70" orientation="portrait" r:id="rId1"/>
      <headerFooter alignWithMargins="0"/>
    </customSheetView>
    <customSheetView guid="{DE830168-2C5B-4CB9-BD9D-CF41CF6C2F67}" showGridLines="0" outlineSymbols="0" hiddenRows="1" hiddenColumns="1" showRuler="0">
      <rowBreaks count="1" manualBreakCount="1">
        <brk id="68" max="16383" man="1"/>
      </rowBreaks>
      <pageMargins left="0.5" right="0.5" top="0.5" bottom="0.75" header="0.5" footer="0.5"/>
      <pageSetup scale="85" orientation="portrait" r:id="rId2"/>
      <headerFooter alignWithMargins="0"/>
    </customSheetView>
  </customSheetViews>
  <phoneticPr fontId="0" type="noConversion"/>
  <printOptions horizontalCentered="1"/>
  <pageMargins left="0.5" right="0.5" top="0.68" bottom="0.75" header="0.5" footer="0.5"/>
  <pageSetup scale="85" orientation="portrait" horizontalDpi="4294967294" r:id="rId3"/>
  <headerFooter alignWithMargins="0">
    <oddFooter>&amp;C&amp;F&amp;R&amp;D</oddFooter>
  </headerFooter>
  <rowBreaks count="2" manualBreakCount="2">
    <brk id="71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8_14</vt:lpstr>
      <vt:lpstr>'Summary 8_14'!Print_Titles</vt:lpstr>
    </vt:vector>
  </TitlesOfParts>
  <Company>Cleveland Clinic Florida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P Oliphant</dc:creator>
  <cp:lastModifiedBy>klish</cp:lastModifiedBy>
  <cp:lastPrinted>2006-08-25T18:14:48Z</cp:lastPrinted>
  <dcterms:created xsi:type="dcterms:W3CDTF">2000-11-19T16:39:35Z</dcterms:created>
  <dcterms:modified xsi:type="dcterms:W3CDTF">2020-02-04T09:16:00Z</dcterms:modified>
</cp:coreProperties>
</file>